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ienewzealand-my.sharepoint.com/personal/jan-yves_ruzicka_mbie_govt_nz/Documents/Documents/Docs/Inbox/Historical webtables/"/>
    </mc:Choice>
  </mc:AlternateContent>
  <xr:revisionPtr revIDLastSave="1" documentId="11_7F01582AF60ED3859E74D03FBC62598ED015EF77" xr6:coauthVersionLast="47" xr6:coauthVersionMax="47" xr10:uidLastSave="{0A404E27-6436-4CD6-ABBD-976927FE59EA}"/>
  <bookViews>
    <workbookView xWindow="-120" yWindow="-120" windowWidth="29040" windowHeight="15720" tabRatio="692" xr2:uid="{00000000-000D-0000-FFFF-FFFF00000000}"/>
  </bookViews>
  <sheets>
    <sheet name="Contents" sheetId="37" r:id="rId1"/>
    <sheet name="Charts" sheetId="58" r:id="rId2"/>
    <sheet name="Oil and Condensate" sheetId="35" r:id="rId3"/>
    <sheet name="Gas and LPG" sheetId="36" r:id="rId4"/>
    <sheet name="Activity" sheetId="30" r:id="rId5"/>
    <sheet name="Gas System Deliverability" sheetId="32" r:id="rId6"/>
    <sheet name="2C Resources" sheetId="33" r:id="rId7"/>
    <sheet name="Petroleum Initially in Place" sheetId="34" r:id="rId8"/>
    <sheet name="Gas LPG Production Profile" sheetId="61" r:id="rId9"/>
    <sheet name="Oil Production Profile" sheetId="60" r:id="rId10"/>
  </sheets>
  <definedNames>
    <definedName name="_xlnm._FilterDatabase" localSheetId="8" hidden="1">'Gas LPG Production Profile'!#REF!</definedName>
    <definedName name="_xlnm.Print_Area" localSheetId="6">'2C Resources'!$A$1:$G$20</definedName>
    <definedName name="_xlnm.Print_Area" localSheetId="4">Activity!$A$1:$Q$37</definedName>
    <definedName name="_xlnm.Print_Area" localSheetId="3">'Gas and LPG'!$A$1:$AG$65</definedName>
    <definedName name="_xlnm.Print_Area" localSheetId="8">'Gas LPG Production Profile'!$A$1:$AY$27</definedName>
    <definedName name="_xlnm.Print_Area" localSheetId="5">'Gas System Deliverability'!$A$1:$H$22</definedName>
    <definedName name="_xlnm.Print_Area" localSheetId="2">'Oil and Condensate'!$A$1:$T$31</definedName>
    <definedName name="_xlnm.Print_Area" localSheetId="9">'Oil Production Profile'!$A$1:$AZ$22</definedName>
    <definedName name="_xlnm.Print_Area" localSheetId="7">'Petroleum Initially in Place'!$A$1:$U$24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8" l="1"/>
  <c r="C19" i="58"/>
  <c r="B19" i="58"/>
  <c r="C18" i="58"/>
  <c r="B18" i="58"/>
  <c r="C17" i="58"/>
  <c r="B17" i="58"/>
  <c r="C16" i="58"/>
  <c r="B16" i="58"/>
  <c r="C15" i="58"/>
  <c r="B15" i="58"/>
  <c r="C14" i="58"/>
  <c r="B14" i="58"/>
  <c r="C13" i="58"/>
  <c r="B13" i="58"/>
  <c r="C12" i="58"/>
  <c r="B12" i="58"/>
  <c r="C11" i="58"/>
  <c r="B11" i="58"/>
  <c r="C10" i="58"/>
  <c r="B10" i="58"/>
  <c r="C9" i="58"/>
  <c r="B9" i="58"/>
  <c r="C8" i="58"/>
  <c r="B8" i="58"/>
  <c r="C7" i="58"/>
  <c r="B7" i="58"/>
  <c r="C6" i="58"/>
  <c r="B6" i="58"/>
  <c r="C5" i="58"/>
  <c r="B5" i="58"/>
  <c r="B4" i="58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D13" i="58" l="1"/>
  <c r="D10" i="58"/>
  <c r="D14" i="58"/>
  <c r="D18" i="58"/>
  <c r="D6" i="58"/>
  <c r="D9" i="58"/>
  <c r="D17" i="58"/>
  <c r="D5" i="58"/>
  <c r="D15" i="58"/>
  <c r="D4" i="58"/>
  <c r="D8" i="58"/>
  <c r="D12" i="58"/>
  <c r="D16" i="58"/>
  <c r="D19" i="58"/>
  <c r="D7" i="58"/>
  <c r="D11" i="58"/>
  <c r="G26" i="36"/>
  <c r="B27" i="61" l="1"/>
  <c r="V47" i="36" l="1"/>
  <c r="B61" i="36"/>
  <c r="S26" i="36"/>
  <c r="R26" i="36"/>
  <c r="Q26" i="36"/>
  <c r="P26" i="36"/>
  <c r="P27" i="36" s="1"/>
  <c r="O26" i="36"/>
  <c r="O27" i="36" s="1"/>
  <c r="N26" i="36"/>
  <c r="N27" i="36" s="1"/>
  <c r="M26" i="36"/>
  <c r="L26" i="36"/>
  <c r="K26" i="36"/>
  <c r="J26" i="36"/>
  <c r="I26" i="36"/>
  <c r="H26" i="36"/>
  <c r="G27" i="36"/>
  <c r="F26" i="36"/>
  <c r="F27" i="36" s="1"/>
  <c r="E26" i="36"/>
  <c r="E27" i="36" s="1"/>
  <c r="D26" i="36"/>
  <c r="C26" i="36"/>
  <c r="B26" i="36"/>
  <c r="T27" i="35"/>
  <c r="S27" i="35"/>
  <c r="R27" i="35"/>
  <c r="Q27" i="35"/>
  <c r="Q28" i="35" s="1"/>
  <c r="P27" i="35"/>
  <c r="P28" i="35" s="1"/>
  <c r="O27" i="35"/>
  <c r="O28" i="35" s="1"/>
  <c r="N27" i="35"/>
  <c r="M27" i="35"/>
  <c r="L27" i="35"/>
  <c r="K27" i="35"/>
  <c r="J27" i="35"/>
  <c r="I27" i="35"/>
  <c r="H27" i="35"/>
  <c r="H28" i="35" s="1"/>
  <c r="G27" i="35"/>
  <c r="G28" i="35" s="1"/>
  <c r="F27" i="35"/>
  <c r="F28" i="35" s="1"/>
  <c r="E27" i="35"/>
  <c r="D27" i="35"/>
  <c r="C27" i="35"/>
  <c r="AG47" i="36" l="1"/>
  <c r="AF47" i="36"/>
  <c r="AE47" i="36"/>
  <c r="AE48" i="36" s="1"/>
  <c r="AD47" i="36"/>
  <c r="AD48" i="36" s="1"/>
  <c r="AC47" i="36"/>
  <c r="AB47" i="36"/>
  <c r="AA47" i="36"/>
  <c r="Z47" i="36"/>
  <c r="Y47" i="36"/>
  <c r="Y48" i="36" s="1"/>
  <c r="X47" i="36"/>
  <c r="X48" i="36" s="1"/>
  <c r="W47" i="36"/>
  <c r="S61" i="36"/>
  <c r="R61" i="36"/>
  <c r="Q61" i="36"/>
  <c r="P61" i="36"/>
  <c r="P62" i="36" s="1"/>
  <c r="O61" i="36"/>
  <c r="O62" i="36" s="1"/>
  <c r="N61" i="36"/>
  <c r="N62" i="36" s="1"/>
  <c r="M61" i="36"/>
  <c r="L61" i="36"/>
  <c r="K61" i="36"/>
  <c r="J61" i="36"/>
  <c r="I61" i="36"/>
  <c r="H61" i="36"/>
  <c r="G61" i="36"/>
  <c r="G62" i="36" s="1"/>
  <c r="F61" i="36"/>
  <c r="F62" i="36" s="1"/>
  <c r="E61" i="36"/>
  <c r="E62" i="36" s="1"/>
  <c r="D61" i="36"/>
  <c r="C61" i="36"/>
  <c r="G21" i="32" l="1"/>
  <c r="F21" i="32"/>
  <c r="E21" i="32"/>
  <c r="D21" i="32"/>
  <c r="C21" i="32"/>
  <c r="B21" i="32"/>
  <c r="M27" i="61" l="1"/>
  <c r="L27" i="61"/>
  <c r="K27" i="61"/>
  <c r="J27" i="61"/>
  <c r="I27" i="61"/>
  <c r="H27" i="61"/>
  <c r="G27" i="61"/>
  <c r="F27" i="61"/>
  <c r="E27" i="61"/>
  <c r="D27" i="61"/>
  <c r="C27" i="61"/>
  <c r="F15" i="33"/>
  <c r="E15" i="33"/>
  <c r="D15" i="33"/>
  <c r="C15" i="33"/>
  <c r="AZ22" i="60" l="1"/>
  <c r="AY22" i="60"/>
  <c r="AX22" i="60"/>
  <c r="AW22" i="60"/>
  <c r="AV22" i="60"/>
  <c r="AU22" i="60"/>
  <c r="AT22" i="60"/>
  <c r="AS22" i="60"/>
  <c r="AR22" i="60"/>
  <c r="AQ22" i="60"/>
  <c r="AP22" i="60"/>
  <c r="AO22" i="60"/>
  <c r="AN22" i="60"/>
  <c r="AM22" i="60"/>
  <c r="AL22" i="60"/>
  <c r="AK22" i="60"/>
  <c r="AJ22" i="60"/>
  <c r="AI22" i="60"/>
  <c r="AH22" i="60"/>
  <c r="AG22" i="60"/>
  <c r="AF22" i="60"/>
  <c r="AE22" i="60"/>
  <c r="AD22" i="60"/>
  <c r="AC22" i="60"/>
  <c r="AB22" i="60"/>
  <c r="AA22" i="60"/>
  <c r="Z22" i="60"/>
  <c r="Y22" i="60"/>
  <c r="X22" i="60"/>
  <c r="W22" i="60"/>
  <c r="V22" i="60"/>
  <c r="U22" i="60"/>
  <c r="T22" i="60"/>
  <c r="S22" i="60"/>
  <c r="R22" i="60"/>
  <c r="Q22" i="60"/>
  <c r="P22" i="60"/>
  <c r="O22" i="60"/>
  <c r="N22" i="60"/>
  <c r="M22" i="60"/>
  <c r="L22" i="60"/>
  <c r="K22" i="60"/>
  <c r="J22" i="60"/>
  <c r="I22" i="60"/>
  <c r="H22" i="60"/>
  <c r="G22" i="60"/>
  <c r="F22" i="60"/>
  <c r="E22" i="60"/>
  <c r="D22" i="60"/>
  <c r="C22" i="60"/>
  <c r="E3" i="60"/>
  <c r="F3" i="60" s="1"/>
  <c r="G3" i="60" s="1"/>
  <c r="H3" i="60" s="1"/>
  <c r="I3" i="60" s="1"/>
  <c r="J3" i="60" s="1"/>
  <c r="K3" i="60" s="1"/>
  <c r="L3" i="60" s="1"/>
  <c r="M3" i="60" s="1"/>
  <c r="N3" i="60" s="1"/>
  <c r="O3" i="60" s="1"/>
  <c r="P3" i="60" s="1"/>
  <c r="Q3" i="60" s="1"/>
  <c r="R3" i="60" s="1"/>
  <c r="S3" i="60" s="1"/>
  <c r="T3" i="60" s="1"/>
  <c r="U3" i="60" s="1"/>
  <c r="V3" i="60" s="1"/>
  <c r="W3" i="60" s="1"/>
  <c r="X3" i="60" s="1"/>
  <c r="Y3" i="60" s="1"/>
  <c r="Z3" i="60" s="1"/>
  <c r="AA3" i="60" s="1"/>
  <c r="AB3" i="60" s="1"/>
  <c r="AC3" i="60" s="1"/>
  <c r="AD3" i="60" s="1"/>
  <c r="AY18" i="61"/>
  <c r="AX18" i="61"/>
  <c r="AW18" i="61"/>
  <c r="AV18" i="61"/>
  <c r="AU18" i="61"/>
  <c r="AT18" i="61"/>
  <c r="AS18" i="61"/>
  <c r="AR18" i="61"/>
  <c r="AQ18" i="61"/>
  <c r="AP18" i="61"/>
  <c r="AO18" i="61"/>
  <c r="AN18" i="61"/>
  <c r="AM18" i="61"/>
  <c r="AL18" i="61"/>
  <c r="AK18" i="61"/>
  <c r="AJ18" i="61"/>
  <c r="AI18" i="61"/>
  <c r="AH18" i="61"/>
  <c r="AG18" i="61"/>
  <c r="AF18" i="61"/>
  <c r="AE18" i="61"/>
  <c r="AD18" i="61"/>
  <c r="AC18" i="61"/>
  <c r="AB18" i="61"/>
  <c r="AA18" i="61"/>
  <c r="Z18" i="61"/>
  <c r="Y18" i="61"/>
  <c r="X18" i="61"/>
  <c r="W18" i="61"/>
  <c r="V18" i="61"/>
  <c r="U18" i="61"/>
  <c r="T18" i="61"/>
  <c r="S18" i="61"/>
  <c r="R18" i="61"/>
  <c r="Q18" i="61"/>
  <c r="P18" i="61"/>
  <c r="O18" i="61"/>
  <c r="N18" i="61"/>
  <c r="M18" i="61"/>
  <c r="L18" i="61"/>
  <c r="K18" i="61"/>
  <c r="J18" i="61"/>
  <c r="I18" i="61"/>
  <c r="H18" i="61"/>
  <c r="G18" i="61"/>
  <c r="F18" i="61"/>
  <c r="E18" i="61"/>
  <c r="D18" i="61"/>
  <c r="C18" i="61"/>
  <c r="B18" i="61"/>
  <c r="B28" i="58" l="1"/>
  <c r="B29" i="58"/>
  <c r="B30" i="58"/>
  <c r="B31" i="58"/>
  <c r="B32" i="58"/>
  <c r="B33" i="58"/>
  <c r="B34" i="58"/>
  <c r="B35" i="58"/>
  <c r="B36" i="58"/>
  <c r="B37" i="58"/>
  <c r="B38" i="58"/>
  <c r="B39" i="58"/>
  <c r="B40" i="58"/>
  <c r="C39" i="58" l="1"/>
  <c r="C35" i="58"/>
  <c r="C31" i="58"/>
  <c r="C38" i="58"/>
  <c r="C34" i="58"/>
  <c r="C30" i="58"/>
  <c r="C37" i="58"/>
  <c r="C33" i="58"/>
  <c r="C29" i="58"/>
  <c r="C40" i="58"/>
  <c r="C36" i="58"/>
  <c r="C32" i="58"/>
  <c r="C28" i="58"/>
</calcChain>
</file>

<file path=xl/sharedStrings.xml><?xml version="1.0" encoding="utf-8"?>
<sst xmlns="http://schemas.openxmlformats.org/spreadsheetml/2006/main" count="577" uniqueCount="186">
  <si>
    <t>Kupe</t>
  </si>
  <si>
    <t>Maui</t>
  </si>
  <si>
    <t>McKee</t>
  </si>
  <si>
    <t>Mangahewa</t>
  </si>
  <si>
    <t>Kapuni</t>
  </si>
  <si>
    <t>Pohokura</t>
  </si>
  <si>
    <t>Tui</t>
  </si>
  <si>
    <t>Maari</t>
  </si>
  <si>
    <t>Turangi</t>
  </si>
  <si>
    <t>Radnor</t>
  </si>
  <si>
    <t>Kowhai</t>
  </si>
  <si>
    <t>Surrey</t>
  </si>
  <si>
    <t>Cheal</t>
  </si>
  <si>
    <t>Rimu</t>
  </si>
  <si>
    <t>Copper Moki</t>
  </si>
  <si>
    <t>Waihapa/Ngaere</t>
  </si>
  <si>
    <t>Tariki</t>
  </si>
  <si>
    <t>Ahuroa</t>
  </si>
  <si>
    <t>Moturoa</t>
  </si>
  <si>
    <t>Kauri</t>
  </si>
  <si>
    <t>mmbbl</t>
  </si>
  <si>
    <t>Mm3</t>
  </si>
  <si>
    <t>PJ</t>
  </si>
  <si>
    <t>Sidewinder</t>
  </si>
  <si>
    <t>Ngatoro</t>
  </si>
  <si>
    <t>Kauri/Manutahi</t>
  </si>
  <si>
    <t>Field</t>
  </si>
  <si>
    <t>Type</t>
  </si>
  <si>
    <t>mmbbls</t>
  </si>
  <si>
    <t>Crude Oil</t>
  </si>
  <si>
    <t>Condensate</t>
  </si>
  <si>
    <t>Bcf</t>
  </si>
  <si>
    <t>Maui*</t>
  </si>
  <si>
    <t>Mangahewa*</t>
  </si>
  <si>
    <t>Kupe*</t>
  </si>
  <si>
    <t>Turangi*</t>
  </si>
  <si>
    <t>Kauri*</t>
  </si>
  <si>
    <t>*Includes LPG</t>
  </si>
  <si>
    <t>kt</t>
  </si>
  <si>
    <t>McKee/Mangahewa</t>
  </si>
  <si>
    <r>
      <t>Total</t>
    </r>
    <r>
      <rPr>
        <b/>
        <vertAlign val="superscript"/>
        <sz val="10"/>
        <rFont val="Arial"/>
        <family val="2"/>
      </rPr>
      <t>(1)</t>
    </r>
  </si>
  <si>
    <r>
      <t>All Fields</t>
    </r>
    <r>
      <rPr>
        <b/>
        <vertAlign val="superscript"/>
        <sz val="10"/>
        <rFont val="Arial"/>
        <family val="2"/>
      </rPr>
      <t>(2)</t>
    </r>
  </si>
  <si>
    <t>Total</t>
  </si>
  <si>
    <t xml:space="preserve">National Totals – Activity Statistics Combined for PPPs, PEPs, PMPs and PMLs 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</si>
  <si>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</si>
  <si>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</si>
  <si>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</si>
  <si>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</si>
  <si>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</si>
  <si>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</si>
  <si>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</si>
  <si>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</si>
  <si>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</si>
  <si>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</si>
  <si>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</si>
  <si>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</si>
  <si>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</si>
  <si>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Exploration Wells</t>
  </si>
  <si>
    <t>Appraisal Wells</t>
  </si>
  <si>
    <t>Development Wells</t>
  </si>
  <si>
    <t>Total Wells Drilled</t>
  </si>
  <si>
    <t>Exploration Well Metres Made</t>
  </si>
  <si>
    <t>Appraisal Wells Metres Made</t>
  </si>
  <si>
    <t>Development Wells Metres Made</t>
  </si>
  <si>
    <t>Total Metres Made</t>
  </si>
  <si>
    <t>Exploration Well Expenditure ($NZDm)</t>
  </si>
  <si>
    <t>Appraisal Well Expenditure ($NZDm)</t>
  </si>
  <si>
    <t>Development Well Expenditure ($NZDm)</t>
  </si>
  <si>
    <t>Total Well Expenditure ($NZDm)</t>
  </si>
  <si>
    <t>2-D Seismic Acquired (km)</t>
  </si>
  <si>
    <t>2-D Seismic Reprocessed (km)</t>
  </si>
  <si>
    <r>
      <t>3-D Seismic Acquired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</si>
  <si>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r>
      <t>3-D Seismic Reprocessed (km</t>
    </r>
    <r>
      <rPr>
        <vertAlign val="superscript"/>
        <sz val="11"/>
        <color indexed="8"/>
        <rFont val="Arial"/>
        <family val="2"/>
      </rPr>
      <t>2</t>
    </r>
    <r>
      <rPr>
        <sz val="11"/>
        <color indexed="8"/>
        <rFont val="Arial"/>
        <family val="2"/>
      </rPr>
      <t>)</t>
    </r>
  </si>
  <si>
    <t>Acquisition Expenditure</t>
  </si>
  <si>
    <t>Reprocessing Expenditure</t>
  </si>
  <si>
    <t>Total Seismic Expenditure ($NZDm)</t>
  </si>
  <si>
    <t>PEP &amp; PPP National Expenditure ($NZDm)</t>
  </si>
  <si>
    <t>PMP/PML National Expenditure ($NZDm)</t>
  </si>
  <si>
    <t>Expenditure, All Permits – National Total ($NZDm)</t>
  </si>
  <si>
    <t>PPPs Granted</t>
  </si>
  <si>
    <t>PEPs Granted</t>
  </si>
  <si>
    <t>PMPs Granted</t>
  </si>
  <si>
    <t>Total Permits Granted</t>
  </si>
  <si>
    <t>Permits surrenderred</t>
  </si>
  <si>
    <t>Permits expired</t>
  </si>
  <si>
    <t>Permits revoked</t>
  </si>
  <si>
    <t>Total Permits Ended</t>
  </si>
  <si>
    <t>Number of PEPs &amp; PPPs at Granted Status</t>
  </si>
  <si>
    <t>Number of PMPs and PMLs at Granted Status</t>
  </si>
  <si>
    <t>PEPs = Petroleum exploration permits.</t>
  </si>
  <si>
    <t>PPPs = Petroleum prospecting permits.</t>
  </si>
  <si>
    <t>PMPs = Petroleum mining permits (production permits).</t>
  </si>
  <si>
    <t>PMLs = Petroleum mining licences (production permits).</t>
  </si>
  <si>
    <t>2000</t>
  </si>
  <si>
    <t>2001</t>
  </si>
  <si>
    <t>Maximum deliverability</t>
  </si>
  <si>
    <t>Minimum deliverability</t>
  </si>
  <si>
    <t>TJ/day</t>
  </si>
  <si>
    <t>TJ/hour</t>
  </si>
  <si>
    <t>McKee plant</t>
  </si>
  <si>
    <t>Greater Ngatoro</t>
  </si>
  <si>
    <t>Oil 
(million barrels)</t>
  </si>
  <si>
    <t>Condensate 
(million barrels)</t>
  </si>
  <si>
    <t>LPG 
(1,000 tonnes)</t>
  </si>
  <si>
    <t>Gas 
(PJ)</t>
  </si>
  <si>
    <t xml:space="preserve"> accumulations, but for which the applied project(s) are not yet considered mature</t>
  </si>
  <si>
    <t>enough for commercial development due to one or more contingencies.</t>
  </si>
  <si>
    <t>Gas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</si>
  <si>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Arithmetic total.</t>
    </r>
  </si>
  <si>
    <t>Reserves, Activity and Field Data</t>
  </si>
  <si>
    <t>Produced by
Modelling &amp; Sector Trends
Ministry of Business, Innovation &amp; Employment</t>
  </si>
  <si>
    <t>Reserves Tables</t>
  </si>
  <si>
    <t xml:space="preserve">Tables are updated every year along with the latest </t>
  </si>
  <si>
    <t>Energy in New Zealand publication</t>
  </si>
  <si>
    <t>Oil and Condensate</t>
  </si>
  <si>
    <t>Recoverable and Remaining Oil and Condensate Reserves (Mm3, mmbbl, PJ)</t>
  </si>
  <si>
    <t>Gas and LPG</t>
  </si>
  <si>
    <t>Recoverable and Remaining Gas Reserves (Mm3, Bcf, PJ)</t>
  </si>
  <si>
    <t>With Recoverable and Remaining LPG Reserves (kt, PJ)</t>
  </si>
  <si>
    <t>Activity</t>
  </si>
  <si>
    <t>Petroleum exploration activity data</t>
  </si>
  <si>
    <t>Field Data</t>
  </si>
  <si>
    <t>Gas System Deliverability</t>
  </si>
  <si>
    <t>Maximum, Minimum, and Average System Deliverability at Fields</t>
  </si>
  <si>
    <t>2C Resources</t>
  </si>
  <si>
    <t>Contingent Resources</t>
  </si>
  <si>
    <t>Petroleum Initially in Place</t>
  </si>
  <si>
    <t>Oil (mmbbl) and Gas (Mm3, Bcf, PJ)</t>
  </si>
  <si>
    <t>Crude</t>
  </si>
  <si>
    <t>1P</t>
  </si>
  <si>
    <t>2P</t>
  </si>
  <si>
    <t>3P</t>
  </si>
  <si>
    <t>Oil/Condensate</t>
  </si>
  <si>
    <t>Ultimate Recoverable (1P)</t>
  </si>
  <si>
    <t>Ultimate Recoverable (2P)</t>
  </si>
  <si>
    <t>Ultimate Recoverable (3P)</t>
  </si>
  <si>
    <t>Rimu*</t>
  </si>
  <si>
    <t/>
  </si>
  <si>
    <t>Daily_min</t>
  </si>
  <si>
    <t>Daily_max</t>
  </si>
  <si>
    <t>Daily_avg</t>
  </si>
  <si>
    <t>Hourly_min</t>
  </si>
  <si>
    <t>Hourly_max</t>
  </si>
  <si>
    <t>Hourly_avg</t>
  </si>
  <si>
    <t>Condensate/Crude</t>
  </si>
  <si>
    <t>Liquids</t>
  </si>
  <si>
    <t>Oil</t>
  </si>
  <si>
    <t>Gas Production Profile (Forecast) – PJ</t>
  </si>
  <si>
    <t>Cheal*</t>
  </si>
  <si>
    <t>totalled safely using arithmetic summation since they are the mid-point of the probability distribution.</t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</si>
  <si>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 with a much lower probability of occurring (0.1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Calibri"/>
        <family val="2"/>
        <scheme val="minor"/>
      </rPr>
      <t>). 2P values may be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</si>
  <si>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The All Fields 1P values were estimated based on probabilistic summation using a Monte Carlo simulation. Arithmetic summation of 1P values will return a number</t>
    </r>
  </si>
  <si>
    <t>with a much lower probability of occurring (0.1n). 2P values may be totalled safely using arithmetic summation since they are the mid-point of the probability distribution.</t>
  </si>
  <si>
    <t>energyinfo@mbie.govt.nz</t>
  </si>
  <si>
    <t>Gas Production Profile</t>
  </si>
  <si>
    <t>Oil and Condensate Production Profile</t>
  </si>
  <si>
    <t>Future estimated natural gas production profile (PJ)</t>
  </si>
  <si>
    <t>Future estimated oil and condensate production profile (mmbbl)</t>
  </si>
  <si>
    <t>Share of total</t>
  </si>
  <si>
    <t>Remaining Reserves (mmbbl)</t>
  </si>
  <si>
    <t>Remaining Reserves (PJ)</t>
  </si>
  <si>
    <t>LPG Production Profile (Forecast) – PJ</t>
  </si>
  <si>
    <t>Cheal(1)</t>
  </si>
  <si>
    <t>Contingent Resources - as at 1 January 2016</t>
  </si>
  <si>
    <t>Petroleum initially in place - as at 1 January 2016</t>
  </si>
  <si>
    <r>
      <t>Contingent resources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</si>
  <si>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Estimated quantities, at a given date, potentially recoverable from known</t>
    </r>
  </si>
  <si>
    <t>Crude Oil and Condensate Production Profile (Forecast) – mmbbl</t>
  </si>
  <si>
    <t>Ahuroa Gas Storage</t>
  </si>
  <si>
    <t>Actual average for 2015</t>
  </si>
  <si>
    <t>*Includes Cheal Northeast</t>
  </si>
  <si>
    <t>2015</t>
  </si>
  <si>
    <t>Natural Gas and LPG Reserves - as at 1 January 2016</t>
  </si>
  <si>
    <t>Natural Gas Reserves - as at 1 January 2016</t>
  </si>
  <si>
    <t>LPG Reserves - as at 1 January 2016</t>
  </si>
  <si>
    <t>Remaining Reserve (1P) as at 1 January 2016</t>
  </si>
  <si>
    <t>Remaining Reserve (2P) as at 1 January 2016</t>
  </si>
  <si>
    <t>Remaining Reserve (3P) as at 1 January 2016</t>
  </si>
  <si>
    <t>Oil and Condensate Reserves - as at 1 January 2016</t>
  </si>
  <si>
    <t>Crude/Condensate</t>
  </si>
  <si>
    <t>*Condensate Initially in Place from Ruru permit only. Crude and gas from Maui and Ruru included.</t>
  </si>
  <si>
    <t>*Crude Contingent Resources from Ruru permit only. Condensate and gas from</t>
  </si>
  <si>
    <t>Maui and Ruru included. LPG from Maui.</t>
  </si>
  <si>
    <t>Natural Gas and LPG Remaining Reserves as at 1 January 2016</t>
  </si>
  <si>
    <t>Oil and Condensate Remaining Reserves as at 1 January 2016</t>
  </si>
  <si>
    <t>Gas System Deliverability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</si>
</sst>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0.0000"/>
    <numFmt numFmtId="169" formatCode="_-* #,##0.0_-;\-* #,##0.0_-;_-* &quot;-&quot;?_-;_-@_-"/>
    <numFmt numFmtId="170" formatCode="#,##0.0_ ;\-#,##0.0\ "/>
    <numFmt numFmtId="171" formatCode="&quot;$&quot;#,##0.00"/>
    <numFmt numFmtId="172" formatCode="&quot;$&quot;#,##0"/>
    <numFmt numFmtId="173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vertAlign val="superscript"/>
      <sz val="11"/>
      <color theme="1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8"/>
      <color indexed="9"/>
      <name val="Arial"/>
      <family val="2"/>
    </font>
    <font>
      <u/>
      <sz val="10"/>
      <color indexed="24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87">
    <xf numFmtId="0" fontId="0" fillId="0" borderId="0"/>
    <xf numFmtId="0" fontId="11" fillId="0" borderId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alignment vertical="top"/>
    </xf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0" fillId="0" borderId="0" applyFont="0" applyFill="0" applyBorder="0" applyAlignment="0" applyProtection="0"/>
    <xf numFmtId="0" fontId="24" fillId="0" borderId="0"/>
    <xf numFmtId="0" fontId="10" fillId="0" borderId="0"/>
    <xf numFmtId="0" fontId="10" fillId="0" borderId="0"/>
    <xf numFmtId="0" fontId="10" fillId="0" borderId="0"/>
    <xf numFmtId="9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1">
    <xf numFmtId="0" fontId="0" fillId="0" borderId="0" xfId="0"/>
    <xf numFmtId="167" fontId="17" fillId="4" borderId="27" xfId="5" applyNumberFormat="1" applyFont="1" applyFill="1" applyBorder="1" applyAlignment="1">
      <alignment horizontal="center"/>
    </xf>
    <xf numFmtId="167" fontId="17" fillId="4" borderId="10" xfId="5" applyNumberFormat="1" applyFont="1" applyFill="1" applyBorder="1" applyAlignment="1">
      <alignment horizontal="center"/>
    </xf>
    <xf numFmtId="167" fontId="17" fillId="4" borderId="28" xfId="5" applyNumberFormat="1" applyFont="1" applyFill="1" applyBorder="1" applyAlignment="1">
      <alignment horizontal="center"/>
    </xf>
    <xf numFmtId="167" fontId="17" fillId="4" borderId="29" xfId="5" applyNumberFormat="1" applyFont="1" applyFill="1" applyBorder="1" applyAlignment="1">
      <alignment horizontal="center"/>
    </xf>
    <xf numFmtId="167" fontId="17" fillId="4" borderId="26" xfId="5" applyNumberFormat="1" applyFont="1" applyFill="1" applyBorder="1" applyAlignment="1">
      <alignment horizontal="center"/>
    </xf>
    <xf numFmtId="167" fontId="17" fillId="4" borderId="38" xfId="5" applyNumberFormat="1" applyFont="1" applyFill="1" applyBorder="1" applyAlignment="1">
      <alignment horizontal="center"/>
    </xf>
    <xf numFmtId="167" fontId="14" fillId="4" borderId="10" xfId="371" applyNumberFormat="1" applyFont="1" applyFill="1" applyBorder="1" applyAlignment="1">
      <alignment horizontal="center"/>
    </xf>
    <xf numFmtId="167" fontId="17" fillId="4" borderId="34" xfId="547" applyNumberFormat="1" applyFont="1" applyFill="1" applyBorder="1" applyAlignment="1">
      <alignment horizontal="center"/>
    </xf>
    <xf numFmtId="167" fontId="15" fillId="4" borderId="33" xfId="547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right" vertical="center" wrapText="1"/>
    </xf>
    <xf numFmtId="171" fontId="28" fillId="0" borderId="0" xfId="0" applyNumberFormat="1" applyFont="1" applyFill="1" applyBorder="1" applyAlignment="1">
      <alignment horizontal="right" vertical="center" wrapText="1"/>
    </xf>
    <xf numFmtId="3" fontId="28" fillId="0" borderId="0" xfId="0" applyNumberFormat="1" applyFont="1" applyFill="1" applyBorder="1" applyAlignment="1">
      <alignment horizontal="right" vertical="center" wrapText="1"/>
    </xf>
    <xf numFmtId="172" fontId="28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9" fillId="0" borderId="0" xfId="549" applyFont="1"/>
    <xf numFmtId="0" fontId="9" fillId="2" borderId="0" xfId="549" applyFill="1"/>
    <xf numFmtId="0" fontId="9" fillId="2" borderId="1" xfId="549" applyFill="1" applyBorder="1"/>
    <xf numFmtId="0" fontId="9" fillId="2" borderId="4" xfId="549" applyFill="1" applyBorder="1"/>
    <xf numFmtId="0" fontId="9" fillId="2" borderId="3" xfId="549" applyFill="1" applyBorder="1" applyAlignment="1"/>
    <xf numFmtId="0" fontId="9" fillId="2" borderId="51" xfId="549" applyFill="1" applyBorder="1" applyAlignment="1"/>
    <xf numFmtId="0" fontId="9" fillId="2" borderId="4" xfId="549" applyFill="1" applyBorder="1" applyAlignment="1"/>
    <xf numFmtId="0" fontId="9" fillId="6" borderId="46" xfId="549" applyFill="1" applyBorder="1"/>
    <xf numFmtId="167" fontId="9" fillId="6" borderId="0" xfId="549" applyNumberFormat="1" applyFill="1" applyBorder="1" applyAlignment="1">
      <alignment horizontal="center"/>
    </xf>
    <xf numFmtId="0" fontId="9" fillId="2" borderId="46" xfId="549" applyFill="1" applyBorder="1"/>
    <xf numFmtId="167" fontId="9" fillId="2" borderId="0" xfId="549" applyNumberFormat="1" applyFill="1" applyBorder="1" applyAlignment="1">
      <alignment horizontal="center"/>
    </xf>
    <xf numFmtId="167" fontId="9" fillId="2" borderId="5" xfId="549" applyNumberFormat="1" applyFill="1" applyBorder="1" applyAlignment="1">
      <alignment horizontal="center"/>
    </xf>
    <xf numFmtId="0" fontId="19" fillId="6" borderId="50" xfId="549" applyFont="1" applyFill="1" applyBorder="1"/>
    <xf numFmtId="167" fontId="19" fillId="6" borderId="49" xfId="549" applyNumberFormat="1" applyFont="1" applyFill="1" applyBorder="1" applyAlignment="1">
      <alignment horizontal="center"/>
    </xf>
    <xf numFmtId="0" fontId="9" fillId="0" borderId="0" xfId="549"/>
    <xf numFmtId="167" fontId="9" fillId="0" borderId="0" xfId="549" applyNumberFormat="1"/>
    <xf numFmtId="0" fontId="20" fillId="0" borderId="19" xfId="549" applyFont="1" applyBorder="1" applyAlignment="1">
      <alignment horizontal="center" wrapText="1"/>
    </xf>
    <xf numFmtId="0" fontId="20" fillId="0" borderId="20" xfId="549" applyFont="1" applyFill="1" applyBorder="1" applyAlignment="1">
      <alignment horizontal="center" wrapText="1"/>
    </xf>
    <xf numFmtId="0" fontId="20" fillId="0" borderId="21" xfId="549" applyFont="1" applyBorder="1" applyAlignment="1">
      <alignment horizontal="center" wrapText="1"/>
    </xf>
    <xf numFmtId="0" fontId="17" fillId="4" borderId="16" xfId="549" applyFont="1" applyFill="1" applyBorder="1"/>
    <xf numFmtId="0" fontId="17" fillId="4" borderId="24" xfId="549" applyFont="1" applyFill="1" applyBorder="1"/>
    <xf numFmtId="167" fontId="17" fillId="4" borderId="34" xfId="549" applyNumberFormat="1" applyFont="1" applyFill="1" applyBorder="1" applyAlignment="1">
      <alignment horizontal="center"/>
    </xf>
    <xf numFmtId="0" fontId="17" fillId="4" borderId="17" xfId="549" applyFont="1" applyFill="1" applyBorder="1"/>
    <xf numFmtId="0" fontId="17" fillId="4" borderId="32" xfId="549" applyFont="1" applyFill="1" applyBorder="1"/>
    <xf numFmtId="167" fontId="17" fillId="4" borderId="29" xfId="549" applyNumberFormat="1" applyFont="1" applyFill="1" applyBorder="1" applyAlignment="1">
      <alignment horizontal="center"/>
    </xf>
    <xf numFmtId="0" fontId="18" fillId="0" borderId="35" xfId="549" applyFont="1" applyFill="1" applyBorder="1"/>
    <xf numFmtId="167" fontId="18" fillId="0" borderId="30" xfId="549" applyNumberFormat="1" applyFont="1" applyFill="1" applyBorder="1" applyAlignment="1">
      <alignment horizontal="center"/>
    </xf>
    <xf numFmtId="167" fontId="18" fillId="0" borderId="36" xfId="549" applyNumberFormat="1" applyFont="1" applyFill="1" applyBorder="1" applyAlignment="1">
      <alignment horizontal="center"/>
    </xf>
    <xf numFmtId="167" fontId="18" fillId="0" borderId="37" xfId="549" applyNumberFormat="1" applyFont="1" applyFill="1" applyBorder="1" applyAlignment="1">
      <alignment horizontal="center"/>
    </xf>
    <xf numFmtId="0" fontId="9" fillId="0" borderId="0" xfId="549" applyFill="1" applyBorder="1"/>
    <xf numFmtId="0" fontId="20" fillId="0" borderId="19" xfId="549" applyFont="1" applyBorder="1" applyAlignment="1">
      <alignment horizontal="center"/>
    </xf>
    <xf numFmtId="0" fontId="20" fillId="0" borderId="20" xfId="549" applyFont="1" applyFill="1" applyBorder="1" applyAlignment="1">
      <alignment horizontal="center"/>
    </xf>
    <xf numFmtId="0" fontId="20" fillId="0" borderId="21" xfId="549" applyFont="1" applyBorder="1" applyAlignment="1">
      <alignment horizontal="center"/>
    </xf>
    <xf numFmtId="0" fontId="17" fillId="4" borderId="31" xfId="549" applyFont="1" applyFill="1" applyBorder="1"/>
    <xf numFmtId="167" fontId="15" fillId="4" borderId="33" xfId="549" applyNumberFormat="1" applyFont="1" applyFill="1" applyBorder="1" applyAlignment="1">
      <alignment horizontal="center"/>
    </xf>
    <xf numFmtId="167" fontId="15" fillId="4" borderId="2" xfId="549" applyNumberFormat="1" applyFont="1" applyFill="1" applyBorder="1" applyAlignment="1">
      <alignment horizontal="center"/>
    </xf>
    <xf numFmtId="167" fontId="15" fillId="4" borderId="28" xfId="549" applyNumberFormat="1" applyFont="1" applyFill="1" applyBorder="1" applyAlignment="1">
      <alignment horizontal="center"/>
    </xf>
    <xf numFmtId="0" fontId="14" fillId="4" borderId="32" xfId="549" applyFont="1" applyFill="1" applyBorder="1"/>
    <xf numFmtId="167" fontId="15" fillId="4" borderId="10" xfId="549" applyNumberFormat="1" applyFont="1" applyFill="1" applyBorder="1" applyAlignment="1">
      <alignment horizontal="center"/>
    </xf>
    <xf numFmtId="168" fontId="16" fillId="0" borderId="11" xfId="549" applyNumberFormat="1" applyFont="1" applyBorder="1" applyAlignment="1">
      <alignment vertical="center"/>
    </xf>
    <xf numFmtId="167" fontId="16" fillId="0" borderId="19" xfId="549" applyNumberFormat="1" applyFont="1" applyBorder="1" applyAlignment="1">
      <alignment horizontal="center"/>
    </xf>
    <xf numFmtId="167" fontId="16" fillId="0" borderId="20" xfId="549" applyNumberFormat="1" applyFont="1" applyBorder="1" applyAlignment="1">
      <alignment horizontal="center"/>
    </xf>
    <xf numFmtId="167" fontId="16" fillId="0" borderId="21" xfId="549" applyNumberFormat="1" applyFont="1" applyBorder="1" applyAlignment="1">
      <alignment horizontal="center"/>
    </xf>
    <xf numFmtId="167" fontId="16" fillId="0" borderId="19" xfId="549" applyNumberFormat="1" applyFont="1" applyFill="1" applyBorder="1" applyAlignment="1">
      <alignment horizontal="center"/>
    </xf>
    <xf numFmtId="167" fontId="16" fillId="0" borderId="21" xfId="549" applyNumberFormat="1" applyFont="1" applyFill="1" applyBorder="1" applyAlignment="1">
      <alignment horizontal="center"/>
    </xf>
    <xf numFmtId="169" fontId="9" fillId="0" borderId="0" xfId="549" applyNumberFormat="1" applyFill="1" applyBorder="1"/>
    <xf numFmtId="0" fontId="20" fillId="0" borderId="0" xfId="549" applyFont="1" applyFill="1" applyBorder="1" applyAlignment="1">
      <alignment horizontal="center"/>
    </xf>
    <xf numFmtId="0" fontId="17" fillId="0" borderId="0" xfId="549" applyFont="1" applyFill="1" applyBorder="1"/>
    <xf numFmtId="167" fontId="16" fillId="0" borderId="0" xfId="549" applyNumberFormat="1" applyFont="1" applyBorder="1" applyAlignment="1">
      <alignment horizontal="center"/>
    </xf>
    <xf numFmtId="167" fontId="18" fillId="0" borderId="0" xfId="549" applyNumberFormat="1" applyFont="1" applyFill="1" applyBorder="1" applyAlignment="1">
      <alignment horizontal="center"/>
    </xf>
    <xf numFmtId="167" fontId="16" fillId="0" borderId="0" xfId="549" applyNumberFormat="1" applyFont="1" applyFill="1" applyBorder="1" applyAlignment="1">
      <alignment horizontal="center"/>
    </xf>
    <xf numFmtId="0" fontId="24" fillId="7" borderId="0" xfId="544" applyFill="1"/>
    <xf numFmtId="0" fontId="31" fillId="7" borderId="0" xfId="544" applyFont="1" applyFill="1" applyAlignment="1">
      <alignment vertical="center"/>
    </xf>
    <xf numFmtId="0" fontId="24" fillId="2" borderId="0" xfId="544" applyFill="1"/>
    <xf numFmtId="0" fontId="20" fillId="8" borderId="0" xfId="544" applyFont="1" applyFill="1" applyAlignment="1">
      <alignment horizontal="left" wrapText="1"/>
    </xf>
    <xf numFmtId="0" fontId="32" fillId="2" borderId="0" xfId="551" applyFill="1" applyAlignment="1" applyProtection="1">
      <alignment horizontal="left"/>
    </xf>
    <xf numFmtId="0" fontId="33" fillId="2" borderId="0" xfId="551" applyFont="1" applyFill="1" applyAlignment="1" applyProtection="1">
      <alignment horizontal="left" indent="1"/>
    </xf>
    <xf numFmtId="0" fontId="34" fillId="0" borderId="0" xfId="544" applyFont="1" applyFill="1" applyAlignment="1">
      <alignment vertical="center"/>
    </xf>
    <xf numFmtId="1" fontId="17" fillId="2" borderId="0" xfId="544" applyNumberFormat="1" applyFont="1" applyFill="1" applyBorder="1" applyAlignment="1">
      <alignment horizontal="left" vertical="center"/>
    </xf>
    <xf numFmtId="0" fontId="32" fillId="2" borderId="0" xfId="551" applyFill="1" applyAlignment="1" applyProtection="1">
      <alignment horizontal="left" vertical="top"/>
    </xf>
    <xf numFmtId="0" fontId="32" fillId="2" borderId="0" xfId="551" applyNumberFormat="1" applyFill="1" applyBorder="1" applyAlignment="1" applyProtection="1">
      <alignment horizontal="left" vertical="center" wrapText="1"/>
    </xf>
    <xf numFmtId="0" fontId="32" fillId="2" borderId="0" xfId="551" applyFill="1" applyAlignment="1" applyProtection="1">
      <alignment horizontal="left" indent="1"/>
    </xf>
    <xf numFmtId="0" fontId="14" fillId="2" borderId="0" xfId="371" applyFill="1"/>
    <xf numFmtId="0" fontId="28" fillId="0" borderId="7" xfId="0" applyFont="1" applyFill="1" applyBorder="1" applyAlignment="1">
      <alignment vertical="center" wrapText="1"/>
    </xf>
    <xf numFmtId="171" fontId="28" fillId="0" borderId="40" xfId="0" applyNumberFormat="1" applyFont="1" applyFill="1" applyBorder="1" applyAlignment="1">
      <alignment horizontal="right" vertical="center" wrapText="1"/>
    </xf>
    <xf numFmtId="171" fontId="22" fillId="0" borderId="40" xfId="0" applyNumberFormat="1" applyFont="1" applyFill="1" applyBorder="1" applyAlignment="1">
      <alignment horizontal="right" vertical="center" wrapText="1"/>
    </xf>
    <xf numFmtId="171" fontId="22" fillId="0" borderId="12" xfId="0" applyNumberFormat="1" applyFont="1" applyFill="1" applyBorder="1" applyAlignment="1">
      <alignment horizontal="right" vertical="center" wrapText="1"/>
    </xf>
    <xf numFmtId="0" fontId="28" fillId="0" borderId="13" xfId="0" applyFont="1" applyFill="1" applyBorder="1" applyAlignment="1">
      <alignment vertical="center" wrapText="1"/>
    </xf>
    <xf numFmtId="171" fontId="28" fillId="0" borderId="14" xfId="0" applyNumberFormat="1" applyFont="1" applyFill="1" applyBorder="1" applyAlignment="1">
      <alignment horizontal="right" vertical="center" wrapText="1"/>
    </xf>
    <xf numFmtId="0" fontId="29" fillId="0" borderId="9" xfId="0" applyFont="1" applyFill="1" applyBorder="1" applyAlignment="1">
      <alignment vertical="center" wrapText="1"/>
    </xf>
    <xf numFmtId="171" fontId="29" fillId="0" borderId="41" xfId="0" applyNumberFormat="1" applyFont="1" applyFill="1" applyBorder="1" applyAlignment="1">
      <alignment horizontal="right" vertical="center" wrapText="1"/>
    </xf>
    <xf numFmtId="171" fontId="28" fillId="0" borderId="12" xfId="0" applyNumberFormat="1" applyFont="1" applyFill="1" applyBorder="1" applyAlignment="1">
      <alignment horizontal="right" vertical="center" wrapText="1"/>
    </xf>
    <xf numFmtId="0" fontId="28" fillId="0" borderId="40" xfId="0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 wrapText="1"/>
    </xf>
    <xf numFmtId="3" fontId="29" fillId="0" borderId="41" xfId="0" applyNumberFormat="1" applyFont="1" applyFill="1" applyBorder="1" applyAlignment="1">
      <alignment horizontal="right" vertical="center" wrapText="1"/>
    </xf>
    <xf numFmtId="3" fontId="29" fillId="0" borderId="15" xfId="0" applyNumberFormat="1" applyFont="1" applyFill="1" applyBorder="1" applyAlignment="1">
      <alignment horizontal="right" vertical="center" wrapText="1"/>
    </xf>
    <xf numFmtId="0" fontId="22" fillId="0" borderId="40" xfId="0" applyFont="1" applyFill="1" applyBorder="1" applyAlignment="1">
      <alignment horizontal="right" vertical="center" wrapText="1"/>
    </xf>
    <xf numFmtId="0" fontId="22" fillId="0" borderId="12" xfId="0" applyFont="1" applyFill="1" applyBorder="1" applyAlignment="1">
      <alignment horizontal="right" vertical="center" wrapText="1"/>
    </xf>
    <xf numFmtId="0" fontId="22" fillId="0" borderId="14" xfId="0" applyFont="1" applyFill="1" applyBorder="1" applyAlignment="1">
      <alignment horizontal="right" vertical="center" wrapText="1"/>
    </xf>
    <xf numFmtId="0" fontId="29" fillId="0" borderId="41" xfId="0" applyFont="1" applyFill="1" applyBorder="1" applyAlignment="1">
      <alignment horizontal="right" vertical="center" wrapText="1"/>
    </xf>
    <xf numFmtId="172" fontId="28" fillId="0" borderId="40" xfId="0" applyNumberFormat="1" applyFont="1" applyFill="1" applyBorder="1" applyAlignment="1">
      <alignment horizontal="right" vertical="center" wrapText="1"/>
    </xf>
    <xf numFmtId="172" fontId="29" fillId="0" borderId="41" xfId="0" applyNumberFormat="1" applyFont="1" applyFill="1" applyBorder="1" applyAlignment="1">
      <alignment horizontal="right" vertical="center" wrapText="1"/>
    </xf>
    <xf numFmtId="3" fontId="28" fillId="0" borderId="40" xfId="0" applyNumberFormat="1" applyFont="1" applyFill="1" applyBorder="1" applyAlignment="1">
      <alignment horizontal="right" vertical="center" wrapText="1"/>
    </xf>
    <xf numFmtId="0" fontId="28" fillId="0" borderId="4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horizontal="right" vertical="center" wrapText="1"/>
    </xf>
    <xf numFmtId="0" fontId="26" fillId="0" borderId="15" xfId="0" applyFont="1" applyFill="1" applyBorder="1" applyAlignment="1">
      <alignment horizontal="right" vertical="center" wrapText="1"/>
    </xf>
    <xf numFmtId="0" fontId="18" fillId="0" borderId="11" xfId="549" applyFont="1" applyFill="1" applyBorder="1"/>
    <xf numFmtId="167" fontId="18" fillId="0" borderId="19" xfId="549" applyNumberFormat="1" applyFont="1" applyFill="1" applyBorder="1" applyAlignment="1">
      <alignment horizontal="center"/>
    </xf>
    <xf numFmtId="167" fontId="18" fillId="0" borderId="20" xfId="549" applyNumberFormat="1" applyFont="1" applyFill="1" applyBorder="1" applyAlignment="1">
      <alignment horizontal="center"/>
    </xf>
    <xf numFmtId="167" fontId="18" fillId="0" borderId="21" xfId="549" applyNumberFormat="1" applyFont="1" applyFill="1" applyBorder="1" applyAlignment="1">
      <alignment horizontal="center"/>
    </xf>
    <xf numFmtId="173" fontId="9" fillId="0" borderId="0" xfId="548" applyNumberFormat="1" applyFont="1"/>
    <xf numFmtId="167" fontId="9" fillId="6" borderId="5" xfId="549" applyNumberFormat="1" applyFill="1" applyBorder="1" applyAlignment="1">
      <alignment horizontal="center"/>
    </xf>
    <xf numFmtId="0" fontId="27" fillId="2" borderId="0" xfId="549" applyFont="1" applyFill="1"/>
    <xf numFmtId="0" fontId="7" fillId="6" borderId="46" xfId="549" applyFont="1" applyFill="1" applyBorder="1"/>
    <xf numFmtId="0" fontId="17" fillId="4" borderId="39" xfId="549" applyFont="1" applyFill="1" applyBorder="1"/>
    <xf numFmtId="0" fontId="17" fillId="4" borderId="13" xfId="549" applyFont="1" applyFill="1" applyBorder="1"/>
    <xf numFmtId="167" fontId="17" fillId="4" borderId="42" xfId="5" applyNumberFormat="1" applyFont="1" applyFill="1" applyBorder="1" applyAlignment="1">
      <alignment horizontal="center"/>
    </xf>
    <xf numFmtId="167" fontId="17" fillId="4" borderId="43" xfId="5" applyNumberFormat="1" applyFont="1" applyFill="1" applyBorder="1" applyAlignment="1">
      <alignment horizontal="center"/>
    </xf>
    <xf numFmtId="167" fontId="17" fillId="4" borderId="44" xfId="5" applyNumberFormat="1" applyFont="1" applyFill="1" applyBorder="1" applyAlignment="1">
      <alignment horizontal="center"/>
    </xf>
    <xf numFmtId="167" fontId="19" fillId="6" borderId="52" xfId="549" applyNumberFormat="1" applyFont="1" applyFill="1" applyBorder="1" applyAlignment="1">
      <alignment horizontal="center"/>
    </xf>
    <xf numFmtId="0" fontId="6" fillId="0" borderId="0" xfId="549" applyFont="1"/>
    <xf numFmtId="171" fontId="26" fillId="0" borderId="41" xfId="0" applyNumberFormat="1" applyFont="1" applyFill="1" applyBorder="1" applyAlignment="1">
      <alignment horizontal="right" vertical="center" wrapText="1"/>
    </xf>
    <xf numFmtId="171" fontId="26" fillId="0" borderId="15" xfId="0" applyNumberFormat="1" applyFont="1" applyFill="1" applyBorder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71" fontId="22" fillId="0" borderId="0" xfId="0" applyNumberFormat="1" applyFont="1" applyFill="1" applyBorder="1" applyAlignment="1">
      <alignment horizontal="right" vertical="center" wrapText="1"/>
    </xf>
    <xf numFmtId="171" fontId="22" fillId="0" borderId="14" xfId="0" applyNumberFormat="1" applyFont="1" applyFill="1" applyBorder="1" applyAlignment="1">
      <alignment horizontal="right" vertical="center" wrapText="1"/>
    </xf>
    <xf numFmtId="172" fontId="22" fillId="0" borderId="40" xfId="0" applyNumberFormat="1" applyFont="1" applyFill="1" applyBorder="1" applyAlignment="1">
      <alignment horizontal="right" vertical="center" wrapText="1"/>
    </xf>
    <xf numFmtId="172" fontId="22" fillId="0" borderId="12" xfId="0" applyNumberFormat="1" applyFont="1" applyFill="1" applyBorder="1" applyAlignment="1">
      <alignment horizontal="right" vertical="center" wrapText="1"/>
    </xf>
    <xf numFmtId="172" fontId="22" fillId="0" borderId="0" xfId="0" applyNumberFormat="1" applyFont="1" applyFill="1" applyBorder="1" applyAlignment="1">
      <alignment horizontal="right" vertical="center" wrapText="1"/>
    </xf>
    <xf numFmtId="172" fontId="22" fillId="0" borderId="14" xfId="0" applyNumberFormat="1" applyFont="1" applyFill="1" applyBorder="1" applyAlignment="1">
      <alignment horizontal="right" vertical="center" wrapText="1"/>
    </xf>
    <xf numFmtId="172" fontId="26" fillId="0" borderId="41" xfId="0" applyNumberFormat="1" applyFont="1" applyFill="1" applyBorder="1" applyAlignment="1">
      <alignment horizontal="right" vertical="center" wrapText="1"/>
    </xf>
    <xf numFmtId="172" fontId="26" fillId="0" borderId="15" xfId="0" applyNumberFormat="1" applyFont="1" applyFill="1" applyBorder="1" applyAlignment="1">
      <alignment horizontal="right" vertical="center" wrapText="1"/>
    </xf>
    <xf numFmtId="3" fontId="22" fillId="0" borderId="40" xfId="0" applyNumberFormat="1" applyFont="1" applyFill="1" applyBorder="1" applyAlignment="1">
      <alignment horizontal="right" vertical="center" wrapText="1"/>
    </xf>
    <xf numFmtId="3" fontId="22" fillId="0" borderId="12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/>
    </xf>
    <xf numFmtId="0" fontId="26" fillId="0" borderId="41" xfId="0" applyFont="1" applyFill="1" applyBorder="1" applyAlignment="1">
      <alignment vertical="center" wrapText="1"/>
    </xf>
    <xf numFmtId="0" fontId="5" fillId="0" borderId="0" xfId="549" applyFont="1"/>
    <xf numFmtId="0" fontId="12" fillId="2" borderId="0" xfId="553" applyFont="1" applyFill="1"/>
    <xf numFmtId="0" fontId="25" fillId="2" borderId="0" xfId="553" applyFont="1" applyFill="1"/>
    <xf numFmtId="0" fontId="25" fillId="5" borderId="7" xfId="553" applyFont="1" applyFill="1" applyBorder="1"/>
    <xf numFmtId="0" fontId="25" fillId="5" borderId="40" xfId="553" applyFont="1" applyFill="1" applyBorder="1"/>
    <xf numFmtId="0" fontId="25" fillId="5" borderId="12" xfId="553" applyFont="1" applyFill="1" applyBorder="1"/>
    <xf numFmtId="0" fontId="12" fillId="5" borderId="13" xfId="553" applyFont="1" applyFill="1" applyBorder="1"/>
    <xf numFmtId="173" fontId="12" fillId="5" borderId="14" xfId="555" applyNumberFormat="1" applyFont="1" applyFill="1" applyBorder="1"/>
    <xf numFmtId="0" fontId="12" fillId="5" borderId="9" xfId="553" applyFont="1" applyFill="1" applyBorder="1"/>
    <xf numFmtId="173" fontId="12" fillId="5" borderId="15" xfId="555" applyNumberFormat="1" applyFont="1" applyFill="1" applyBorder="1"/>
    <xf numFmtId="43" fontId="12" fillId="2" borderId="0" xfId="553" applyNumberFormat="1" applyFont="1" applyFill="1"/>
    <xf numFmtId="166" fontId="12" fillId="5" borderId="0" xfId="554" applyNumberFormat="1" applyFont="1" applyFill="1" applyBorder="1"/>
    <xf numFmtId="166" fontId="12" fillId="5" borderId="41" xfId="554" applyNumberFormat="1" applyFont="1" applyFill="1" applyBorder="1"/>
    <xf numFmtId="167" fontId="17" fillId="4" borderId="10" xfId="478" applyNumberFormat="1" applyFont="1" applyFill="1" applyBorder="1" applyAlignment="1">
      <alignment horizontal="center"/>
    </xf>
    <xf numFmtId="167" fontId="17" fillId="4" borderId="29" xfId="478" applyNumberFormat="1" applyFont="1" applyFill="1" applyBorder="1" applyAlignment="1">
      <alignment horizontal="center"/>
    </xf>
    <xf numFmtId="167" fontId="14" fillId="4" borderId="10" xfId="371" applyNumberFormat="1" applyFont="1" applyFill="1" applyBorder="1" applyAlignment="1">
      <alignment horizontal="center"/>
    </xf>
    <xf numFmtId="0" fontId="12" fillId="0" borderId="0" xfId="0" applyFont="1"/>
    <xf numFmtId="167" fontId="12" fillId="0" borderId="0" xfId="0" applyNumberFormat="1" applyFont="1"/>
    <xf numFmtId="0" fontId="25" fillId="0" borderId="0" xfId="549" applyFont="1" applyFill="1"/>
    <xf numFmtId="1" fontId="25" fillId="6" borderId="10" xfId="549" applyNumberFormat="1" applyFont="1" applyFill="1" applyBorder="1"/>
    <xf numFmtId="1" fontId="25" fillId="6" borderId="49" xfId="549" applyNumberFormat="1" applyFont="1" applyFill="1" applyBorder="1" applyAlignment="1">
      <alignment horizontal="center"/>
    </xf>
    <xf numFmtId="1" fontId="25" fillId="6" borderId="52" xfId="549" applyNumberFormat="1" applyFont="1" applyFill="1" applyBorder="1" applyAlignment="1">
      <alignment horizontal="center"/>
    </xf>
    <xf numFmtId="0" fontId="12" fillId="2" borderId="43" xfId="549" applyFont="1" applyFill="1" applyBorder="1"/>
    <xf numFmtId="167" fontId="12" fillId="2" borderId="0" xfId="549" applyNumberFormat="1" applyFont="1" applyFill="1" applyBorder="1" applyAlignment="1">
      <alignment horizontal="center"/>
    </xf>
    <xf numFmtId="167" fontId="12" fillId="2" borderId="5" xfId="549" applyNumberFormat="1" applyFont="1" applyFill="1" applyBorder="1" applyAlignment="1">
      <alignment horizontal="center"/>
    </xf>
    <xf numFmtId="0" fontId="12" fillId="6" borderId="43" xfId="549" applyFont="1" applyFill="1" applyBorder="1"/>
    <xf numFmtId="167" fontId="12" fillId="6" borderId="0" xfId="549" applyNumberFormat="1" applyFont="1" applyFill="1" applyBorder="1" applyAlignment="1">
      <alignment horizontal="center"/>
    </xf>
    <xf numFmtId="167" fontId="12" fillId="6" borderId="5" xfId="549" applyNumberFormat="1" applyFont="1" applyFill="1" applyBorder="1" applyAlignment="1">
      <alignment horizontal="center"/>
    </xf>
    <xf numFmtId="0" fontId="25" fillId="2" borderId="10" xfId="549" applyFont="1" applyFill="1" applyBorder="1"/>
    <xf numFmtId="0" fontId="12" fillId="0" borderId="0" xfId="549" applyFont="1" applyFill="1"/>
    <xf numFmtId="0" fontId="12" fillId="0" borderId="0" xfId="0" applyFont="1" applyFill="1"/>
    <xf numFmtId="167" fontId="25" fillId="2" borderId="49" xfId="549" applyNumberFormat="1" applyFont="1" applyFill="1" applyBorder="1" applyAlignment="1">
      <alignment horizontal="center"/>
    </xf>
    <xf numFmtId="167" fontId="25" fillId="2" borderId="52" xfId="549" applyNumberFormat="1" applyFont="1" applyFill="1" applyBorder="1" applyAlignment="1">
      <alignment horizontal="center"/>
    </xf>
    <xf numFmtId="0" fontId="12" fillId="2" borderId="0" xfId="549" applyFont="1" applyFill="1"/>
    <xf numFmtId="1" fontId="25" fillId="6" borderId="50" xfId="549" applyNumberFormat="1" applyFont="1" applyFill="1" applyBorder="1"/>
    <xf numFmtId="0" fontId="12" fillId="2" borderId="46" xfId="549" applyFont="1" applyFill="1" applyBorder="1"/>
    <xf numFmtId="170" fontId="12" fillId="2" borderId="0" xfId="549" applyNumberFormat="1" applyFont="1" applyFill="1" applyBorder="1" applyAlignment="1">
      <alignment horizontal="center"/>
    </xf>
    <xf numFmtId="170" fontId="12" fillId="2" borderId="5" xfId="549" applyNumberFormat="1" applyFont="1" applyFill="1" applyBorder="1" applyAlignment="1">
      <alignment horizontal="center"/>
    </xf>
    <xf numFmtId="0" fontId="12" fillId="6" borderId="46" xfId="549" applyFont="1" applyFill="1" applyBorder="1"/>
    <xf numFmtId="170" fontId="12" fillId="6" borderId="0" xfId="549" applyNumberFormat="1" applyFont="1" applyFill="1" applyBorder="1" applyAlignment="1">
      <alignment horizontal="center"/>
    </xf>
    <xf numFmtId="170" fontId="12" fillId="6" borderId="5" xfId="549" applyNumberFormat="1" applyFont="1" applyFill="1" applyBorder="1" applyAlignment="1">
      <alignment horizontal="center"/>
    </xf>
    <xf numFmtId="0" fontId="25" fillId="2" borderId="50" xfId="549" applyFont="1" applyFill="1" applyBorder="1"/>
    <xf numFmtId="170" fontId="25" fillId="2" borderId="49" xfId="549" applyNumberFormat="1" applyFont="1" applyFill="1" applyBorder="1" applyAlignment="1">
      <alignment horizontal="center"/>
    </xf>
    <xf numFmtId="170" fontId="25" fillId="2" borderId="52" xfId="549" applyNumberFormat="1" applyFont="1" applyFill="1" applyBorder="1" applyAlignment="1">
      <alignment horizontal="center"/>
    </xf>
    <xf numFmtId="0" fontId="25" fillId="2" borderId="0" xfId="549" applyFont="1" applyFill="1"/>
    <xf numFmtId="0" fontId="12" fillId="2" borderId="45" xfId="549" applyFont="1" applyFill="1" applyBorder="1"/>
    <xf numFmtId="0" fontId="12" fillId="2" borderId="39" xfId="549" applyFont="1" applyFill="1" applyBorder="1"/>
    <xf numFmtId="0" fontId="25" fillId="2" borderId="48" xfId="549" applyFont="1" applyFill="1" applyBorder="1"/>
    <xf numFmtId="0" fontId="25" fillId="2" borderId="48" xfId="549" applyFont="1" applyFill="1" applyBorder="1" applyAlignment="1">
      <alignment horizontal="center"/>
    </xf>
    <xf numFmtId="0" fontId="12" fillId="2" borderId="41" xfId="549" applyFont="1" applyFill="1" applyBorder="1" applyAlignment="1">
      <alignment horizontal="center"/>
    </xf>
    <xf numFmtId="0" fontId="12" fillId="2" borderId="61" xfId="549" applyFont="1" applyFill="1" applyBorder="1" applyAlignment="1">
      <alignment horizontal="center"/>
    </xf>
    <xf numFmtId="0" fontId="12" fillId="2" borderId="15" xfId="549" applyFont="1" applyFill="1" applyBorder="1" applyAlignment="1">
      <alignment horizontal="center"/>
    </xf>
    <xf numFmtId="0" fontId="12" fillId="2" borderId="9" xfId="549" applyFont="1" applyFill="1" applyBorder="1" applyAlignment="1">
      <alignment horizontal="center"/>
    </xf>
    <xf numFmtId="0" fontId="12" fillId="6" borderId="39" xfId="549" applyFont="1" applyFill="1" applyBorder="1"/>
    <xf numFmtId="164" fontId="12" fillId="6" borderId="13" xfId="550" applyNumberFormat="1" applyFont="1" applyFill="1" applyBorder="1" applyAlignment="1"/>
    <xf numFmtId="164" fontId="12" fillId="6" borderId="0" xfId="550" applyNumberFormat="1" applyFont="1" applyFill="1" applyBorder="1" applyAlignment="1"/>
    <xf numFmtId="164" fontId="12" fillId="6" borderId="57" xfId="550" applyNumberFormat="1" applyFont="1" applyFill="1" applyBorder="1" applyAlignment="1"/>
    <xf numFmtId="164" fontId="12" fillId="6" borderId="14" xfId="550" applyNumberFormat="1" applyFont="1" applyFill="1" applyBorder="1" applyAlignment="1"/>
    <xf numFmtId="164" fontId="12" fillId="2" borderId="39" xfId="550" applyNumberFormat="1" applyFont="1" applyFill="1" applyBorder="1" applyAlignment="1"/>
    <xf numFmtId="164" fontId="12" fillId="2" borderId="0" xfId="550" applyNumberFormat="1" applyFont="1" applyFill="1" applyBorder="1" applyAlignment="1"/>
    <xf numFmtId="164" fontId="12" fillId="2" borderId="0" xfId="550" applyNumberFormat="1" applyFont="1" applyFill="1" applyBorder="1" applyAlignment="1">
      <alignment horizontal="center"/>
    </xf>
    <xf numFmtId="164" fontId="12" fillId="2" borderId="57" xfId="550" applyNumberFormat="1" applyFont="1" applyFill="1" applyBorder="1" applyAlignment="1"/>
    <xf numFmtId="164" fontId="12" fillId="2" borderId="14" xfId="550" applyNumberFormat="1" applyFont="1" applyFill="1" applyBorder="1" applyAlignment="1">
      <alignment horizontal="center"/>
    </xf>
    <xf numFmtId="164" fontId="12" fillId="2" borderId="13" xfId="550" applyNumberFormat="1" applyFont="1" applyFill="1" applyBorder="1" applyAlignment="1"/>
    <xf numFmtId="164" fontId="12" fillId="2" borderId="14" xfId="550" applyNumberFormat="1" applyFont="1" applyFill="1" applyBorder="1" applyAlignment="1"/>
    <xf numFmtId="164" fontId="12" fillId="6" borderId="39" xfId="550" applyNumberFormat="1" applyFont="1" applyFill="1" applyBorder="1" applyAlignment="1"/>
    <xf numFmtId="164" fontId="12" fillId="6" borderId="0" xfId="550" applyNumberFormat="1" applyFont="1" applyFill="1" applyBorder="1" applyAlignment="1">
      <alignment horizontal="center"/>
    </xf>
    <xf numFmtId="164" fontId="12" fillId="6" borderId="14" xfId="550" applyNumberFormat="1" applyFont="1" applyFill="1" applyBorder="1" applyAlignment="1">
      <alignment horizontal="center"/>
    </xf>
    <xf numFmtId="0" fontId="12" fillId="6" borderId="64" xfId="549" applyFont="1" applyFill="1" applyBorder="1"/>
    <xf numFmtId="164" fontId="12" fillId="6" borderId="64" xfId="550" applyNumberFormat="1" applyFont="1" applyFill="1" applyBorder="1" applyAlignment="1"/>
    <xf numFmtId="164" fontId="12" fillId="6" borderId="3" xfId="550" applyNumberFormat="1" applyFont="1" applyFill="1" applyBorder="1" applyAlignment="1"/>
    <xf numFmtId="164" fontId="12" fillId="6" borderId="3" xfId="550" applyNumberFormat="1" applyFont="1" applyFill="1" applyBorder="1" applyAlignment="1">
      <alignment horizontal="center"/>
    </xf>
    <xf numFmtId="164" fontId="12" fillId="6" borderId="56" xfId="550" applyNumberFormat="1" applyFont="1" applyFill="1" applyBorder="1" applyAlignment="1"/>
    <xf numFmtId="164" fontId="12" fillId="6" borderId="54" xfId="550" applyNumberFormat="1" applyFont="1" applyFill="1" applyBorder="1" applyAlignment="1">
      <alignment horizontal="center"/>
    </xf>
    <xf numFmtId="164" fontId="12" fillId="6" borderId="31" xfId="550" applyNumberFormat="1" applyFont="1" applyFill="1" applyBorder="1" applyAlignment="1"/>
    <xf numFmtId="164" fontId="12" fillId="6" borderId="54" xfId="550" applyNumberFormat="1" applyFont="1" applyFill="1" applyBorder="1" applyAlignment="1"/>
    <xf numFmtId="0" fontId="25" fillId="2" borderId="18" xfId="549" applyFont="1" applyFill="1" applyBorder="1"/>
    <xf numFmtId="164" fontId="25" fillId="2" borderId="18" xfId="550" applyNumberFormat="1" applyFont="1" applyFill="1" applyBorder="1" applyAlignment="1"/>
    <xf numFmtId="164" fontId="25" fillId="2" borderId="62" xfId="550" applyNumberFormat="1" applyFont="1" applyFill="1" applyBorder="1" applyAlignment="1"/>
    <xf numFmtId="164" fontId="25" fillId="2" borderId="62" xfId="550" applyNumberFormat="1" applyFont="1" applyFill="1" applyBorder="1" applyAlignment="1">
      <alignment horizontal="center"/>
    </xf>
    <xf numFmtId="164" fontId="25" fillId="2" borderId="63" xfId="550" applyNumberFormat="1" applyFont="1" applyFill="1" applyBorder="1" applyAlignment="1"/>
    <xf numFmtId="164" fontId="25" fillId="2" borderId="47" xfId="550" applyNumberFormat="1" applyFont="1" applyFill="1" applyBorder="1" applyAlignment="1">
      <alignment horizontal="center"/>
    </xf>
    <xf numFmtId="164" fontId="25" fillId="2" borderId="35" xfId="550" applyNumberFormat="1" applyFont="1" applyFill="1" applyBorder="1" applyAlignment="1"/>
    <xf numFmtId="164" fontId="25" fillId="2" borderId="47" xfId="550" applyNumberFormat="1" applyFont="1" applyFill="1" applyBorder="1" applyAlignment="1"/>
    <xf numFmtId="0" fontId="25" fillId="0" borderId="0" xfId="549" applyFont="1"/>
    <xf numFmtId="0" fontId="12" fillId="2" borderId="6" xfId="549" applyFont="1" applyFill="1" applyBorder="1"/>
    <xf numFmtId="0" fontId="12" fillId="2" borderId="3" xfId="549" applyFont="1" applyFill="1" applyBorder="1"/>
    <xf numFmtId="0" fontId="12" fillId="2" borderId="3" xfId="549" applyFont="1" applyFill="1" applyBorder="1" applyAlignment="1">
      <alignment horizontal="center" wrapText="1"/>
    </xf>
    <xf numFmtId="167" fontId="12" fillId="2" borderId="0" xfId="549" applyNumberFormat="1" applyFont="1" applyFill="1"/>
    <xf numFmtId="0" fontId="12" fillId="6" borderId="0" xfId="549" applyFont="1" applyFill="1"/>
    <xf numFmtId="167" fontId="12" fillId="6" borderId="0" xfId="549" applyNumberFormat="1" applyFont="1" applyFill="1"/>
    <xf numFmtId="0" fontId="12" fillId="2" borderId="0" xfId="549" applyFont="1" applyFill="1" applyAlignment="1"/>
    <xf numFmtId="0" fontId="25" fillId="2" borderId="49" xfId="549" applyFont="1" applyFill="1" applyBorder="1"/>
    <xf numFmtId="167" fontId="25" fillId="2" borderId="49" xfId="549" applyNumberFormat="1" applyFont="1" applyFill="1" applyBorder="1"/>
    <xf numFmtId="0" fontId="3" fillId="2" borderId="0" xfId="549" applyFont="1" applyFill="1"/>
    <xf numFmtId="49" fontId="26" fillId="3" borderId="7" xfId="0" applyNumberFormat="1" applyFont="1" applyFill="1" applyBorder="1" applyAlignment="1">
      <alignment horizontal="center" vertical="center" wrapText="1"/>
    </xf>
    <xf numFmtId="49" fontId="26" fillId="3" borderId="40" xfId="0" applyNumberFormat="1" applyFont="1" applyFill="1" applyBorder="1" applyAlignment="1">
      <alignment horizontal="center" vertical="center" wrapText="1"/>
    </xf>
    <xf numFmtId="2" fontId="26" fillId="3" borderId="40" xfId="0" applyNumberFormat="1" applyFont="1" applyFill="1" applyBorder="1" applyAlignment="1">
      <alignment horizontal="center" vertical="center" wrapText="1"/>
    </xf>
    <xf numFmtId="2" fontId="26" fillId="3" borderId="12" xfId="0" applyNumberFormat="1" applyFont="1" applyFill="1" applyBorder="1" applyAlignment="1">
      <alignment horizontal="center" vertical="center" wrapText="1"/>
    </xf>
    <xf numFmtId="3" fontId="22" fillId="0" borderId="14" xfId="0" applyNumberFormat="1" applyFont="1" applyFill="1" applyBorder="1" applyAlignment="1">
      <alignment horizontal="right" vertical="center" wrapText="1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172" fontId="0" fillId="0" borderId="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172" fontId="0" fillId="0" borderId="41" xfId="0" applyNumberFormat="1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0" xfId="549" applyFont="1" applyAlignment="1"/>
    <xf numFmtId="0" fontId="1" fillId="0" borderId="0" xfId="549" applyFont="1"/>
    <xf numFmtId="0" fontId="0" fillId="6" borderId="39" xfId="549" applyFont="1" applyFill="1" applyBorder="1"/>
    <xf numFmtId="0" fontId="0" fillId="2" borderId="0" xfId="549" applyFont="1" applyFill="1"/>
    <xf numFmtId="167" fontId="9" fillId="0" borderId="0" xfId="549" applyNumberFormat="1" applyFill="1" applyBorder="1"/>
    <xf numFmtId="0" fontId="16" fillId="0" borderId="19" xfId="549" applyFont="1" applyBorder="1" applyAlignment="1">
      <alignment horizontal="center" vertical="center" wrapText="1"/>
    </xf>
    <xf numFmtId="0" fontId="16" fillId="0" borderId="20" xfId="549" applyFont="1" applyBorder="1" applyAlignment="1">
      <alignment horizontal="center" vertical="center" wrapText="1"/>
    </xf>
    <xf numFmtId="0" fontId="16" fillId="0" borderId="21" xfId="549" applyFont="1" applyBorder="1" applyAlignment="1">
      <alignment horizontal="center" vertical="center" wrapText="1"/>
    </xf>
    <xf numFmtId="0" fontId="16" fillId="0" borderId="24" xfId="549" applyFont="1" applyBorder="1" applyAlignment="1">
      <alignment horizontal="center" wrapText="1"/>
    </xf>
    <xf numFmtId="0" fontId="16" fillId="0" borderId="25" xfId="549" applyFont="1" applyBorder="1" applyAlignment="1">
      <alignment horizontal="center" wrapText="1"/>
    </xf>
    <xf numFmtId="0" fontId="16" fillId="0" borderId="23" xfId="549" applyFont="1" applyBorder="1" applyAlignment="1">
      <alignment horizontal="center" vertical="center" wrapText="1"/>
    </xf>
    <xf numFmtId="0" fontId="16" fillId="0" borderId="22" xfId="549" applyFont="1" applyBorder="1" applyAlignment="1">
      <alignment horizontal="center" vertical="center" wrapText="1"/>
    </xf>
    <xf numFmtId="0" fontId="16" fillId="0" borderId="8" xfId="549" applyFont="1" applyBorder="1" applyAlignment="1">
      <alignment horizontal="center" vertical="center" wrapText="1"/>
    </xf>
    <xf numFmtId="0" fontId="16" fillId="0" borderId="7" xfId="549" applyFont="1" applyBorder="1" applyAlignment="1">
      <alignment horizontal="center" wrapText="1"/>
    </xf>
    <xf numFmtId="0" fontId="16" fillId="0" borderId="9" xfId="549" applyFont="1" applyBorder="1" applyAlignment="1">
      <alignment horizontal="center" wrapText="1"/>
    </xf>
    <xf numFmtId="0" fontId="19" fillId="2" borderId="6" xfId="549" applyFont="1" applyFill="1" applyBorder="1" applyAlignment="1">
      <alignment horizontal="center"/>
    </xf>
    <xf numFmtId="0" fontId="19" fillId="2" borderId="53" xfId="549" applyFont="1" applyFill="1" applyBorder="1" applyAlignment="1">
      <alignment horizontal="center"/>
    </xf>
    <xf numFmtId="0" fontId="19" fillId="2" borderId="1" xfId="549" applyFont="1" applyFill="1" applyBorder="1" applyAlignment="1">
      <alignment horizontal="center"/>
    </xf>
    <xf numFmtId="0" fontId="25" fillId="2" borderId="6" xfId="549" applyFont="1" applyFill="1" applyBorder="1" applyAlignment="1">
      <alignment horizontal="center"/>
    </xf>
    <xf numFmtId="0" fontId="25" fillId="2" borderId="58" xfId="549" applyFont="1" applyFill="1" applyBorder="1" applyAlignment="1">
      <alignment horizontal="center" wrapText="1"/>
    </xf>
    <xf numFmtId="0" fontId="25" fillId="2" borderId="59" xfId="549" applyFont="1" applyFill="1" applyBorder="1" applyAlignment="1">
      <alignment horizontal="center" wrapText="1"/>
    </xf>
    <xf numFmtId="0" fontId="25" fillId="2" borderId="24" xfId="549" applyFont="1" applyFill="1" applyBorder="1" applyAlignment="1">
      <alignment horizontal="center"/>
    </xf>
    <xf numFmtId="0" fontId="25" fillId="2" borderId="58" xfId="549" applyFont="1" applyFill="1" applyBorder="1" applyAlignment="1">
      <alignment horizontal="center"/>
    </xf>
    <xf numFmtId="0" fontId="25" fillId="2" borderId="59" xfId="549" applyFont="1" applyFill="1" applyBorder="1" applyAlignment="1">
      <alignment horizontal="center"/>
    </xf>
    <xf numFmtId="0" fontId="25" fillId="2" borderId="55" xfId="549" applyFont="1" applyFill="1" applyBorder="1" applyAlignment="1">
      <alignment horizontal="center"/>
    </xf>
    <xf numFmtId="0" fontId="25" fillId="2" borderId="60" xfId="549" applyFont="1" applyFill="1" applyBorder="1" applyAlignment="1">
      <alignment horizontal="center"/>
    </xf>
    <xf numFmtId="0" fontId="25" fillId="2" borderId="25" xfId="549" applyFont="1" applyFill="1" applyBorder="1" applyAlignment="1">
      <alignment horizontal="center"/>
    </xf>
  </cellXfs>
  <cellStyles count="587">
    <cellStyle name="Comma 2" xfId="2" xr:uid="{00000000-0005-0000-0000-000000000000}"/>
    <cellStyle name="Comma 2 2" xfId="11" xr:uid="{00000000-0005-0000-0000-000001000000}"/>
    <cellStyle name="Comma 2 2 2" xfId="416" xr:uid="{00000000-0005-0000-0000-000002000000}"/>
    <cellStyle name="Comma 2 2 3" xfId="461" xr:uid="{00000000-0005-0000-0000-000003000000}"/>
    <cellStyle name="Comma 2 2 4" xfId="503" xr:uid="{00000000-0005-0000-0000-000004000000}"/>
    <cellStyle name="Comma 2 3" xfId="415" xr:uid="{00000000-0005-0000-0000-000005000000}"/>
    <cellStyle name="Comma 2 4" xfId="460" xr:uid="{00000000-0005-0000-0000-000006000000}"/>
    <cellStyle name="Comma 2 5" xfId="502" xr:uid="{00000000-0005-0000-0000-000007000000}"/>
    <cellStyle name="Comma 2 6" xfId="10" xr:uid="{00000000-0005-0000-0000-000008000000}"/>
    <cellStyle name="Comma 2 7" xfId="557" xr:uid="{00000000-0005-0000-0000-000009000000}"/>
    <cellStyle name="Comma 2 8" xfId="571" xr:uid="{00000000-0005-0000-0000-00000A000000}"/>
    <cellStyle name="Comma 3" xfId="12" xr:uid="{00000000-0005-0000-0000-00000B000000}"/>
    <cellStyle name="Comma 3 2" xfId="417" xr:uid="{00000000-0005-0000-0000-00000C000000}"/>
    <cellStyle name="Comma 3 3" xfId="462" xr:uid="{00000000-0005-0000-0000-00000D000000}"/>
    <cellStyle name="Comma 3 4" xfId="504" xr:uid="{00000000-0005-0000-0000-00000E000000}"/>
    <cellStyle name="Comma 4" xfId="543" xr:uid="{00000000-0005-0000-0000-00000F000000}"/>
    <cellStyle name="Comma 4 2" xfId="560" xr:uid="{00000000-0005-0000-0000-000010000000}"/>
    <cellStyle name="Comma 4 3" xfId="577" xr:uid="{00000000-0005-0000-0000-000011000000}"/>
    <cellStyle name="Comma 5" xfId="550" xr:uid="{00000000-0005-0000-0000-000012000000}"/>
    <cellStyle name="Comma 5 2" xfId="565" xr:uid="{00000000-0005-0000-0000-000013000000}"/>
    <cellStyle name="Comma 5 3" xfId="582" xr:uid="{00000000-0005-0000-0000-000014000000}"/>
    <cellStyle name="Comma 6" xfId="554" xr:uid="{00000000-0005-0000-0000-000015000000}"/>
    <cellStyle name="Comma 6 2" xfId="568" xr:uid="{00000000-0005-0000-0000-000016000000}"/>
    <cellStyle name="Comma 6 3" xfId="585" xr:uid="{00000000-0005-0000-0000-000017000000}"/>
    <cellStyle name="Hyperlink" xfId="551" builtinId="8"/>
    <cellStyle name="Normal" xfId="0" builtinId="0"/>
    <cellStyle name="Normal 10" xfId="13" xr:uid="{00000000-0005-0000-0000-00001A000000}"/>
    <cellStyle name="Normal 100" xfId="14" xr:uid="{00000000-0005-0000-0000-00001B000000}"/>
    <cellStyle name="Normal 101" xfId="15" xr:uid="{00000000-0005-0000-0000-00001C000000}"/>
    <cellStyle name="Normal 102" xfId="16" xr:uid="{00000000-0005-0000-0000-00001D000000}"/>
    <cellStyle name="Normal 103" xfId="17" xr:uid="{00000000-0005-0000-0000-00001E000000}"/>
    <cellStyle name="Normal 104" xfId="18" xr:uid="{00000000-0005-0000-0000-00001F000000}"/>
    <cellStyle name="Normal 105" xfId="19" xr:uid="{00000000-0005-0000-0000-000020000000}"/>
    <cellStyle name="Normal 106" xfId="20" xr:uid="{00000000-0005-0000-0000-000021000000}"/>
    <cellStyle name="Normal 107" xfId="21" xr:uid="{00000000-0005-0000-0000-000022000000}"/>
    <cellStyle name="Normal 108" xfId="22" xr:uid="{00000000-0005-0000-0000-000023000000}"/>
    <cellStyle name="Normal 109" xfId="23" xr:uid="{00000000-0005-0000-0000-000024000000}"/>
    <cellStyle name="Normal 11" xfId="24" xr:uid="{00000000-0005-0000-0000-000025000000}"/>
    <cellStyle name="Normal 110" xfId="25" xr:uid="{00000000-0005-0000-0000-000026000000}"/>
    <cellStyle name="Normal 111" xfId="26" xr:uid="{00000000-0005-0000-0000-000027000000}"/>
    <cellStyle name="Normal 112" xfId="27" xr:uid="{00000000-0005-0000-0000-000028000000}"/>
    <cellStyle name="Normal 113" xfId="28" xr:uid="{00000000-0005-0000-0000-000029000000}"/>
    <cellStyle name="Normal 114" xfId="29" xr:uid="{00000000-0005-0000-0000-00002A000000}"/>
    <cellStyle name="Normal 115" xfId="30" xr:uid="{00000000-0005-0000-0000-00002B000000}"/>
    <cellStyle name="Normal 116" xfId="31" xr:uid="{00000000-0005-0000-0000-00002C000000}"/>
    <cellStyle name="Normal 117" xfId="32" xr:uid="{00000000-0005-0000-0000-00002D000000}"/>
    <cellStyle name="Normal 118" xfId="33" xr:uid="{00000000-0005-0000-0000-00002E000000}"/>
    <cellStyle name="Normal 119" xfId="34" xr:uid="{00000000-0005-0000-0000-00002F000000}"/>
    <cellStyle name="Normal 12" xfId="35" xr:uid="{00000000-0005-0000-0000-000030000000}"/>
    <cellStyle name="Normal 120" xfId="36" xr:uid="{00000000-0005-0000-0000-000031000000}"/>
    <cellStyle name="Normal 121" xfId="37" xr:uid="{00000000-0005-0000-0000-000032000000}"/>
    <cellStyle name="Normal 122" xfId="38" xr:uid="{00000000-0005-0000-0000-000033000000}"/>
    <cellStyle name="Normal 123" xfId="39" xr:uid="{00000000-0005-0000-0000-000034000000}"/>
    <cellStyle name="Normal 123 2" xfId="40" xr:uid="{00000000-0005-0000-0000-000035000000}"/>
    <cellStyle name="Normal 123_OENZ Onshore 2P" xfId="41" xr:uid="{00000000-0005-0000-0000-000036000000}"/>
    <cellStyle name="Normal 124" xfId="42" xr:uid="{00000000-0005-0000-0000-000037000000}"/>
    <cellStyle name="Normal 125" xfId="43" xr:uid="{00000000-0005-0000-0000-000038000000}"/>
    <cellStyle name="Normal 126" xfId="44" xr:uid="{00000000-0005-0000-0000-000039000000}"/>
    <cellStyle name="Normal 127" xfId="45" xr:uid="{00000000-0005-0000-0000-00003A000000}"/>
    <cellStyle name="Normal 128" xfId="46" xr:uid="{00000000-0005-0000-0000-00003B000000}"/>
    <cellStyle name="Normal 129" xfId="47" xr:uid="{00000000-0005-0000-0000-00003C000000}"/>
    <cellStyle name="Normal 13" xfId="48" xr:uid="{00000000-0005-0000-0000-00003D000000}"/>
    <cellStyle name="Normal 130" xfId="49" xr:uid="{00000000-0005-0000-0000-00003E000000}"/>
    <cellStyle name="Normal 131" xfId="50" xr:uid="{00000000-0005-0000-0000-00003F000000}"/>
    <cellStyle name="Normal 132" xfId="51" xr:uid="{00000000-0005-0000-0000-000040000000}"/>
    <cellStyle name="Normal 133" xfId="52" xr:uid="{00000000-0005-0000-0000-000041000000}"/>
    <cellStyle name="Normal 134" xfId="53" xr:uid="{00000000-0005-0000-0000-000042000000}"/>
    <cellStyle name="Normal 135" xfId="54" xr:uid="{00000000-0005-0000-0000-000043000000}"/>
    <cellStyle name="Normal 136" xfId="55" xr:uid="{00000000-0005-0000-0000-000044000000}"/>
    <cellStyle name="Normal 137" xfId="56" xr:uid="{00000000-0005-0000-0000-000045000000}"/>
    <cellStyle name="Normal 138" xfId="57" xr:uid="{00000000-0005-0000-0000-000046000000}"/>
    <cellStyle name="Normal 139" xfId="58" xr:uid="{00000000-0005-0000-0000-000047000000}"/>
    <cellStyle name="Normal 14" xfId="59" xr:uid="{00000000-0005-0000-0000-000048000000}"/>
    <cellStyle name="Normal 140" xfId="60" xr:uid="{00000000-0005-0000-0000-000049000000}"/>
    <cellStyle name="Normal 141" xfId="61" xr:uid="{00000000-0005-0000-0000-00004A000000}"/>
    <cellStyle name="Normal 142" xfId="62" xr:uid="{00000000-0005-0000-0000-00004B000000}"/>
    <cellStyle name="Normal 143" xfId="63" xr:uid="{00000000-0005-0000-0000-00004C000000}"/>
    <cellStyle name="Normal 144" xfId="64" xr:uid="{00000000-0005-0000-0000-00004D000000}"/>
    <cellStyle name="Normal 145" xfId="65" xr:uid="{00000000-0005-0000-0000-00004E000000}"/>
    <cellStyle name="Normal 146" xfId="66" xr:uid="{00000000-0005-0000-0000-00004F000000}"/>
    <cellStyle name="Normal 147" xfId="67" xr:uid="{00000000-0005-0000-0000-000050000000}"/>
    <cellStyle name="Normal 147 2" xfId="68" xr:uid="{00000000-0005-0000-0000-000051000000}"/>
    <cellStyle name="Normal 148" xfId="69" xr:uid="{00000000-0005-0000-0000-000052000000}"/>
    <cellStyle name="Normal 149" xfId="70" xr:uid="{00000000-0005-0000-0000-000053000000}"/>
    <cellStyle name="Normal 15" xfId="71" xr:uid="{00000000-0005-0000-0000-000054000000}"/>
    <cellStyle name="Normal 150" xfId="72" xr:uid="{00000000-0005-0000-0000-000055000000}"/>
    <cellStyle name="Normal 151" xfId="73" xr:uid="{00000000-0005-0000-0000-000056000000}"/>
    <cellStyle name="Normal 152" xfId="74" xr:uid="{00000000-0005-0000-0000-000057000000}"/>
    <cellStyle name="Normal 153" xfId="75" xr:uid="{00000000-0005-0000-0000-000058000000}"/>
    <cellStyle name="Normal 154" xfId="76" xr:uid="{00000000-0005-0000-0000-000059000000}"/>
    <cellStyle name="Normal 155" xfId="77" xr:uid="{00000000-0005-0000-0000-00005A000000}"/>
    <cellStyle name="Normal 155 2" xfId="78" xr:uid="{00000000-0005-0000-0000-00005B000000}"/>
    <cellStyle name="Normal 156" xfId="79" xr:uid="{00000000-0005-0000-0000-00005C000000}"/>
    <cellStyle name="Normal 157" xfId="80" xr:uid="{00000000-0005-0000-0000-00005D000000}"/>
    <cellStyle name="Normal 158" xfId="81" xr:uid="{00000000-0005-0000-0000-00005E000000}"/>
    <cellStyle name="Normal 159" xfId="82" xr:uid="{00000000-0005-0000-0000-00005F000000}"/>
    <cellStyle name="Normal 16" xfId="83" xr:uid="{00000000-0005-0000-0000-000060000000}"/>
    <cellStyle name="Normal 16 2" xfId="84" xr:uid="{00000000-0005-0000-0000-000061000000}"/>
    <cellStyle name="Normal 16_OENZ Onshore 2P" xfId="85" xr:uid="{00000000-0005-0000-0000-000062000000}"/>
    <cellStyle name="Normal 160" xfId="86" xr:uid="{00000000-0005-0000-0000-000063000000}"/>
    <cellStyle name="Normal 161" xfId="87" xr:uid="{00000000-0005-0000-0000-000064000000}"/>
    <cellStyle name="Normal 162" xfId="88" xr:uid="{00000000-0005-0000-0000-000065000000}"/>
    <cellStyle name="Normal 163" xfId="89" xr:uid="{00000000-0005-0000-0000-000066000000}"/>
    <cellStyle name="Normal 164" xfId="90" xr:uid="{00000000-0005-0000-0000-000067000000}"/>
    <cellStyle name="Normal 164 2" xfId="91" xr:uid="{00000000-0005-0000-0000-000068000000}"/>
    <cellStyle name="Normal 165" xfId="92" xr:uid="{00000000-0005-0000-0000-000069000000}"/>
    <cellStyle name="Normal 165 2" xfId="93" xr:uid="{00000000-0005-0000-0000-00006A000000}"/>
    <cellStyle name="Normal 166" xfId="94" xr:uid="{00000000-0005-0000-0000-00006B000000}"/>
    <cellStyle name="Normal 167" xfId="95" xr:uid="{00000000-0005-0000-0000-00006C000000}"/>
    <cellStyle name="Normal 168" xfId="96" xr:uid="{00000000-0005-0000-0000-00006D000000}"/>
    <cellStyle name="Normal 169" xfId="97" xr:uid="{00000000-0005-0000-0000-00006E000000}"/>
    <cellStyle name="Normal 17" xfId="98" xr:uid="{00000000-0005-0000-0000-00006F000000}"/>
    <cellStyle name="Normal 17 2" xfId="99" xr:uid="{00000000-0005-0000-0000-000070000000}"/>
    <cellStyle name="Normal 17_OENZ Onshore 2P" xfId="100" xr:uid="{00000000-0005-0000-0000-000071000000}"/>
    <cellStyle name="Normal 170" xfId="101" xr:uid="{00000000-0005-0000-0000-000072000000}"/>
    <cellStyle name="Normal 171" xfId="102" xr:uid="{00000000-0005-0000-0000-000073000000}"/>
    <cellStyle name="Normal 172" xfId="103" xr:uid="{00000000-0005-0000-0000-000074000000}"/>
    <cellStyle name="Normal 173" xfId="9" xr:uid="{00000000-0005-0000-0000-000075000000}"/>
    <cellStyle name="Normal 174" xfId="104" xr:uid="{00000000-0005-0000-0000-000076000000}"/>
    <cellStyle name="Normal 175" xfId="105" xr:uid="{00000000-0005-0000-0000-000077000000}"/>
    <cellStyle name="Normal 176" xfId="106" xr:uid="{00000000-0005-0000-0000-000078000000}"/>
    <cellStyle name="Normal 176 2" xfId="107" xr:uid="{00000000-0005-0000-0000-000079000000}"/>
    <cellStyle name="Normal 177" xfId="108" xr:uid="{00000000-0005-0000-0000-00007A000000}"/>
    <cellStyle name="Normal 177 2" xfId="109" xr:uid="{00000000-0005-0000-0000-00007B000000}"/>
    <cellStyle name="Normal 178" xfId="110" xr:uid="{00000000-0005-0000-0000-00007C000000}"/>
    <cellStyle name="Normal 178 2" xfId="111" xr:uid="{00000000-0005-0000-0000-00007D000000}"/>
    <cellStyle name="Normal 179" xfId="112" xr:uid="{00000000-0005-0000-0000-00007E000000}"/>
    <cellStyle name="Normal 179 2" xfId="113" xr:uid="{00000000-0005-0000-0000-00007F000000}"/>
    <cellStyle name="Normal 18" xfId="114" xr:uid="{00000000-0005-0000-0000-000080000000}"/>
    <cellStyle name="Normal 18 2" xfId="115" xr:uid="{00000000-0005-0000-0000-000081000000}"/>
    <cellStyle name="Normal 18_OENZ Onshore 2P" xfId="116" xr:uid="{00000000-0005-0000-0000-000082000000}"/>
    <cellStyle name="Normal 180" xfId="117" xr:uid="{00000000-0005-0000-0000-000083000000}"/>
    <cellStyle name="Normal 180 2" xfId="118" xr:uid="{00000000-0005-0000-0000-000084000000}"/>
    <cellStyle name="Normal 181" xfId="119" xr:uid="{00000000-0005-0000-0000-000085000000}"/>
    <cellStyle name="Normal 181 2" xfId="120" xr:uid="{00000000-0005-0000-0000-000086000000}"/>
    <cellStyle name="Normal 182" xfId="121" xr:uid="{00000000-0005-0000-0000-000087000000}"/>
    <cellStyle name="Normal 182 2" xfId="122" xr:uid="{00000000-0005-0000-0000-000088000000}"/>
    <cellStyle name="Normal 183" xfId="123" xr:uid="{00000000-0005-0000-0000-000089000000}"/>
    <cellStyle name="Normal 184" xfId="124" xr:uid="{00000000-0005-0000-0000-00008A000000}"/>
    <cellStyle name="Normal 185" xfId="125" xr:uid="{00000000-0005-0000-0000-00008B000000}"/>
    <cellStyle name="Normal 186" xfId="126" xr:uid="{00000000-0005-0000-0000-00008C000000}"/>
    <cellStyle name="Normal 187" xfId="127" xr:uid="{00000000-0005-0000-0000-00008D000000}"/>
    <cellStyle name="Normal 188" xfId="128" xr:uid="{00000000-0005-0000-0000-00008E000000}"/>
    <cellStyle name="Normal 189" xfId="129" xr:uid="{00000000-0005-0000-0000-00008F000000}"/>
    <cellStyle name="Normal 19" xfId="130" xr:uid="{00000000-0005-0000-0000-000090000000}"/>
    <cellStyle name="Normal 190" xfId="131" xr:uid="{00000000-0005-0000-0000-000091000000}"/>
    <cellStyle name="Normal 191" xfId="132" xr:uid="{00000000-0005-0000-0000-000092000000}"/>
    <cellStyle name="Normal 192" xfId="133" xr:uid="{00000000-0005-0000-0000-000093000000}"/>
    <cellStyle name="Normal 193" xfId="134" xr:uid="{00000000-0005-0000-0000-000094000000}"/>
    <cellStyle name="Normal 194" xfId="135" xr:uid="{00000000-0005-0000-0000-000095000000}"/>
    <cellStyle name="Normal 195" xfId="136" xr:uid="{00000000-0005-0000-0000-000096000000}"/>
    <cellStyle name="Normal 196" xfId="137" xr:uid="{00000000-0005-0000-0000-000097000000}"/>
    <cellStyle name="Normal 197" xfId="138" xr:uid="{00000000-0005-0000-0000-000098000000}"/>
    <cellStyle name="Normal 198" xfId="7" xr:uid="{00000000-0005-0000-0000-000099000000}"/>
    <cellStyle name="Normal 198 2" xfId="413" xr:uid="{00000000-0005-0000-0000-00009A000000}"/>
    <cellStyle name="Normal 199" xfId="8" xr:uid="{00000000-0005-0000-0000-00009B000000}"/>
    <cellStyle name="Normal 199 2" xfId="414" xr:uid="{00000000-0005-0000-0000-00009C000000}"/>
    <cellStyle name="Normal 2" xfId="1" xr:uid="{00000000-0005-0000-0000-00009D000000}"/>
    <cellStyle name="Normal 2 2" xfId="139" xr:uid="{00000000-0005-0000-0000-00009E000000}"/>
    <cellStyle name="Normal 2 3" xfId="371" xr:uid="{00000000-0005-0000-0000-00009F000000}"/>
    <cellStyle name="Normal 2 4" xfId="6" xr:uid="{00000000-0005-0000-0000-0000A0000000}"/>
    <cellStyle name="Normal 2 5" xfId="556" xr:uid="{00000000-0005-0000-0000-0000A1000000}"/>
    <cellStyle name="Normal 2 6" xfId="570" xr:uid="{00000000-0005-0000-0000-0000A2000000}"/>
    <cellStyle name="Normal 20" xfId="140" xr:uid="{00000000-0005-0000-0000-0000A3000000}"/>
    <cellStyle name="Normal 200" xfId="403" xr:uid="{00000000-0005-0000-0000-0000A4000000}"/>
    <cellStyle name="Normal 200 2" xfId="449" xr:uid="{00000000-0005-0000-0000-0000A5000000}"/>
    <cellStyle name="Normal 201" xfId="372" xr:uid="{00000000-0005-0000-0000-0000A6000000}"/>
    <cellStyle name="Normal 201 2" xfId="418" xr:uid="{00000000-0005-0000-0000-0000A7000000}"/>
    <cellStyle name="Normal 202" xfId="402" xr:uid="{00000000-0005-0000-0000-0000A8000000}"/>
    <cellStyle name="Normal 202 2" xfId="448" xr:uid="{00000000-0005-0000-0000-0000A9000000}"/>
    <cellStyle name="Normal 203" xfId="373" xr:uid="{00000000-0005-0000-0000-0000AA000000}"/>
    <cellStyle name="Normal 203 2" xfId="419" xr:uid="{00000000-0005-0000-0000-0000AB000000}"/>
    <cellStyle name="Normal 204" xfId="401" xr:uid="{00000000-0005-0000-0000-0000AC000000}"/>
    <cellStyle name="Normal 204 2" xfId="447" xr:uid="{00000000-0005-0000-0000-0000AD000000}"/>
    <cellStyle name="Normal 205" xfId="374" xr:uid="{00000000-0005-0000-0000-0000AE000000}"/>
    <cellStyle name="Normal 205 2" xfId="420" xr:uid="{00000000-0005-0000-0000-0000AF000000}"/>
    <cellStyle name="Normal 206" xfId="400" xr:uid="{00000000-0005-0000-0000-0000B0000000}"/>
    <cellStyle name="Normal 206 2" xfId="446" xr:uid="{00000000-0005-0000-0000-0000B1000000}"/>
    <cellStyle name="Normal 207" xfId="375" xr:uid="{00000000-0005-0000-0000-0000B2000000}"/>
    <cellStyle name="Normal 207 2" xfId="421" xr:uid="{00000000-0005-0000-0000-0000B3000000}"/>
    <cellStyle name="Normal 208" xfId="399" xr:uid="{00000000-0005-0000-0000-0000B4000000}"/>
    <cellStyle name="Normal 208 2" xfId="445" xr:uid="{00000000-0005-0000-0000-0000B5000000}"/>
    <cellStyle name="Normal 209" xfId="376" xr:uid="{00000000-0005-0000-0000-0000B6000000}"/>
    <cellStyle name="Normal 209 2" xfId="422" xr:uid="{00000000-0005-0000-0000-0000B7000000}"/>
    <cellStyle name="Normal 21" xfId="141" xr:uid="{00000000-0005-0000-0000-0000B8000000}"/>
    <cellStyle name="Normal 21 2" xfId="142" xr:uid="{00000000-0005-0000-0000-0000B9000000}"/>
    <cellStyle name="Normal 21_OENZ Onshore 2P" xfId="143" xr:uid="{00000000-0005-0000-0000-0000BA000000}"/>
    <cellStyle name="Normal 210" xfId="398" xr:uid="{00000000-0005-0000-0000-0000BB000000}"/>
    <cellStyle name="Normal 210 2" xfId="444" xr:uid="{00000000-0005-0000-0000-0000BC000000}"/>
    <cellStyle name="Normal 211" xfId="404" xr:uid="{00000000-0005-0000-0000-0000BD000000}"/>
    <cellStyle name="Normal 211 2" xfId="450" xr:uid="{00000000-0005-0000-0000-0000BE000000}"/>
    <cellStyle name="Normal 212" xfId="397" xr:uid="{00000000-0005-0000-0000-0000BF000000}"/>
    <cellStyle name="Normal 212 2" xfId="443" xr:uid="{00000000-0005-0000-0000-0000C0000000}"/>
    <cellStyle name="Normal 213" xfId="377" xr:uid="{00000000-0005-0000-0000-0000C1000000}"/>
    <cellStyle name="Normal 213 2" xfId="423" xr:uid="{00000000-0005-0000-0000-0000C2000000}"/>
    <cellStyle name="Normal 214" xfId="396" xr:uid="{00000000-0005-0000-0000-0000C3000000}"/>
    <cellStyle name="Normal 214 2" xfId="442" xr:uid="{00000000-0005-0000-0000-0000C4000000}"/>
    <cellStyle name="Normal 215" xfId="406" xr:uid="{00000000-0005-0000-0000-0000C5000000}"/>
    <cellStyle name="Normal 215 2" xfId="452" xr:uid="{00000000-0005-0000-0000-0000C6000000}"/>
    <cellStyle name="Normal 216" xfId="395" xr:uid="{00000000-0005-0000-0000-0000C7000000}"/>
    <cellStyle name="Normal 216 2" xfId="441" xr:uid="{00000000-0005-0000-0000-0000C8000000}"/>
    <cellStyle name="Normal 217" xfId="405" xr:uid="{00000000-0005-0000-0000-0000C9000000}"/>
    <cellStyle name="Normal 217 2" xfId="451" xr:uid="{00000000-0005-0000-0000-0000CA000000}"/>
    <cellStyle name="Normal 218" xfId="394" xr:uid="{00000000-0005-0000-0000-0000CB000000}"/>
    <cellStyle name="Normal 218 2" xfId="440" xr:uid="{00000000-0005-0000-0000-0000CC000000}"/>
    <cellStyle name="Normal 219" xfId="409" xr:uid="{00000000-0005-0000-0000-0000CD000000}"/>
    <cellStyle name="Normal 219 2" xfId="455" xr:uid="{00000000-0005-0000-0000-0000CE000000}"/>
    <cellStyle name="Normal 22" xfId="144" xr:uid="{00000000-0005-0000-0000-0000CF000000}"/>
    <cellStyle name="Normal 22 2" xfId="145" xr:uid="{00000000-0005-0000-0000-0000D0000000}"/>
    <cellStyle name="Normal 22_OENZ Onshore 2P" xfId="146" xr:uid="{00000000-0005-0000-0000-0000D1000000}"/>
    <cellStyle name="Normal 220" xfId="393" xr:uid="{00000000-0005-0000-0000-0000D2000000}"/>
    <cellStyle name="Normal 220 2" xfId="439" xr:uid="{00000000-0005-0000-0000-0000D3000000}"/>
    <cellStyle name="Normal 221" xfId="408" xr:uid="{00000000-0005-0000-0000-0000D4000000}"/>
    <cellStyle name="Normal 221 2" xfId="454" xr:uid="{00000000-0005-0000-0000-0000D5000000}"/>
    <cellStyle name="Normal 222" xfId="392" xr:uid="{00000000-0005-0000-0000-0000D6000000}"/>
    <cellStyle name="Normal 222 2" xfId="438" xr:uid="{00000000-0005-0000-0000-0000D7000000}"/>
    <cellStyle name="Normal 223" xfId="407" xr:uid="{00000000-0005-0000-0000-0000D8000000}"/>
    <cellStyle name="Normal 223 2" xfId="453" xr:uid="{00000000-0005-0000-0000-0000D9000000}"/>
    <cellStyle name="Normal 224" xfId="391" xr:uid="{00000000-0005-0000-0000-0000DA000000}"/>
    <cellStyle name="Normal 224 2" xfId="437" xr:uid="{00000000-0005-0000-0000-0000DB000000}"/>
    <cellStyle name="Normal 225" xfId="378" xr:uid="{00000000-0005-0000-0000-0000DC000000}"/>
    <cellStyle name="Normal 225 2" xfId="424" xr:uid="{00000000-0005-0000-0000-0000DD000000}"/>
    <cellStyle name="Normal 226" xfId="412" xr:uid="{00000000-0005-0000-0000-0000DE000000}"/>
    <cellStyle name="Normal 226 2" xfId="458" xr:uid="{00000000-0005-0000-0000-0000DF000000}"/>
    <cellStyle name="Normal 227" xfId="379" xr:uid="{00000000-0005-0000-0000-0000E0000000}"/>
    <cellStyle name="Normal 227 2" xfId="425" xr:uid="{00000000-0005-0000-0000-0000E1000000}"/>
    <cellStyle name="Normal 228" xfId="411" xr:uid="{00000000-0005-0000-0000-0000E2000000}"/>
    <cellStyle name="Normal 228 2" xfId="457" xr:uid="{00000000-0005-0000-0000-0000E3000000}"/>
    <cellStyle name="Normal 229" xfId="380" xr:uid="{00000000-0005-0000-0000-0000E4000000}"/>
    <cellStyle name="Normal 229 2" xfId="426" xr:uid="{00000000-0005-0000-0000-0000E5000000}"/>
    <cellStyle name="Normal 23" xfId="147" xr:uid="{00000000-0005-0000-0000-0000E6000000}"/>
    <cellStyle name="Normal 23 2" xfId="148" xr:uid="{00000000-0005-0000-0000-0000E7000000}"/>
    <cellStyle name="Normal 23_OENZ Onshore 2P" xfId="149" xr:uid="{00000000-0005-0000-0000-0000E8000000}"/>
    <cellStyle name="Normal 230" xfId="410" xr:uid="{00000000-0005-0000-0000-0000E9000000}"/>
    <cellStyle name="Normal 230 2" xfId="456" xr:uid="{00000000-0005-0000-0000-0000EA000000}"/>
    <cellStyle name="Normal 231" xfId="381" xr:uid="{00000000-0005-0000-0000-0000EB000000}"/>
    <cellStyle name="Normal 231 2" xfId="427" xr:uid="{00000000-0005-0000-0000-0000EC000000}"/>
    <cellStyle name="Normal 232" xfId="390" xr:uid="{00000000-0005-0000-0000-0000ED000000}"/>
    <cellStyle name="Normal 232 2" xfId="436" xr:uid="{00000000-0005-0000-0000-0000EE000000}"/>
    <cellStyle name="Normal 233" xfId="382" xr:uid="{00000000-0005-0000-0000-0000EF000000}"/>
    <cellStyle name="Normal 233 2" xfId="428" xr:uid="{00000000-0005-0000-0000-0000F0000000}"/>
    <cellStyle name="Normal 234" xfId="389" xr:uid="{00000000-0005-0000-0000-0000F1000000}"/>
    <cellStyle name="Normal 234 2" xfId="435" xr:uid="{00000000-0005-0000-0000-0000F2000000}"/>
    <cellStyle name="Normal 235" xfId="383" xr:uid="{00000000-0005-0000-0000-0000F3000000}"/>
    <cellStyle name="Normal 235 2" xfId="429" xr:uid="{00000000-0005-0000-0000-0000F4000000}"/>
    <cellStyle name="Normal 236" xfId="388" xr:uid="{00000000-0005-0000-0000-0000F5000000}"/>
    <cellStyle name="Normal 236 2" xfId="434" xr:uid="{00000000-0005-0000-0000-0000F6000000}"/>
    <cellStyle name="Normal 237" xfId="384" xr:uid="{00000000-0005-0000-0000-0000F7000000}"/>
    <cellStyle name="Normal 237 2" xfId="430" xr:uid="{00000000-0005-0000-0000-0000F8000000}"/>
    <cellStyle name="Normal 238" xfId="387" xr:uid="{00000000-0005-0000-0000-0000F9000000}"/>
    <cellStyle name="Normal 238 2" xfId="433" xr:uid="{00000000-0005-0000-0000-0000FA000000}"/>
    <cellStyle name="Normal 239" xfId="385" xr:uid="{00000000-0005-0000-0000-0000FB000000}"/>
    <cellStyle name="Normal 239 2" xfId="431" xr:uid="{00000000-0005-0000-0000-0000FC000000}"/>
    <cellStyle name="Normal 24" xfId="150" xr:uid="{00000000-0005-0000-0000-0000FD000000}"/>
    <cellStyle name="Normal 24 2" xfId="151" xr:uid="{00000000-0005-0000-0000-0000FE000000}"/>
    <cellStyle name="Normal 24_OENZ Onshore 2P" xfId="152" xr:uid="{00000000-0005-0000-0000-0000FF000000}"/>
    <cellStyle name="Normal 240" xfId="386" xr:uid="{00000000-0005-0000-0000-000000010000}"/>
    <cellStyle name="Normal 240 2" xfId="432" xr:uid="{00000000-0005-0000-0000-000001010000}"/>
    <cellStyle name="Normal 241" xfId="459" xr:uid="{00000000-0005-0000-0000-000002010000}"/>
    <cellStyle name="Normal 241 2" xfId="505" xr:uid="{00000000-0005-0000-0000-000003010000}"/>
    <cellStyle name="Normal 242" xfId="486" xr:uid="{00000000-0005-0000-0000-000004010000}"/>
    <cellStyle name="Normal 242 2" xfId="528" xr:uid="{00000000-0005-0000-0000-000005010000}"/>
    <cellStyle name="Normal 243" xfId="487" xr:uid="{00000000-0005-0000-0000-000006010000}"/>
    <cellStyle name="Normal 243 2" xfId="529" xr:uid="{00000000-0005-0000-0000-000007010000}"/>
    <cellStyle name="Normal 244" xfId="484" xr:uid="{00000000-0005-0000-0000-000008010000}"/>
    <cellStyle name="Normal 244 2" xfId="526" xr:uid="{00000000-0005-0000-0000-000009010000}"/>
    <cellStyle name="Normal 245" xfId="463" xr:uid="{00000000-0005-0000-0000-00000A010000}"/>
    <cellStyle name="Normal 245 2" xfId="506" xr:uid="{00000000-0005-0000-0000-00000B010000}"/>
    <cellStyle name="Normal 246" xfId="483" xr:uid="{00000000-0005-0000-0000-00000C010000}"/>
    <cellStyle name="Normal 246 2" xfId="525" xr:uid="{00000000-0005-0000-0000-00000D010000}"/>
    <cellStyle name="Normal 247" xfId="464" xr:uid="{00000000-0005-0000-0000-00000E010000}"/>
    <cellStyle name="Normal 247 2" xfId="507" xr:uid="{00000000-0005-0000-0000-00000F010000}"/>
    <cellStyle name="Normal 248" xfId="482" xr:uid="{00000000-0005-0000-0000-000010010000}"/>
    <cellStyle name="Normal 248 2" xfId="524" xr:uid="{00000000-0005-0000-0000-000011010000}"/>
    <cellStyle name="Normal 249" xfId="465" xr:uid="{00000000-0005-0000-0000-000012010000}"/>
    <cellStyle name="Normal 249 2" xfId="508" xr:uid="{00000000-0005-0000-0000-000013010000}"/>
    <cellStyle name="Normal 25" xfId="153" xr:uid="{00000000-0005-0000-0000-000014010000}"/>
    <cellStyle name="Normal 25 2" xfId="154" xr:uid="{00000000-0005-0000-0000-000015010000}"/>
    <cellStyle name="Normal 25_OENZ Onshore 2P" xfId="155" xr:uid="{00000000-0005-0000-0000-000016010000}"/>
    <cellStyle name="Normal 250" xfId="481" xr:uid="{00000000-0005-0000-0000-000017010000}"/>
    <cellStyle name="Normal 250 2" xfId="523" xr:uid="{00000000-0005-0000-0000-000018010000}"/>
    <cellStyle name="Normal 251" xfId="466" xr:uid="{00000000-0005-0000-0000-000019010000}"/>
    <cellStyle name="Normal 251 2" xfId="509" xr:uid="{00000000-0005-0000-0000-00001A010000}"/>
    <cellStyle name="Normal 252" xfId="480" xr:uid="{00000000-0005-0000-0000-00001B010000}"/>
    <cellStyle name="Normal 252 2" xfId="522" xr:uid="{00000000-0005-0000-0000-00001C010000}"/>
    <cellStyle name="Normal 253" xfId="467" xr:uid="{00000000-0005-0000-0000-00001D010000}"/>
    <cellStyle name="Normal 253 2" xfId="510" xr:uid="{00000000-0005-0000-0000-00001E010000}"/>
    <cellStyle name="Normal 254" xfId="479" xr:uid="{00000000-0005-0000-0000-00001F010000}"/>
    <cellStyle name="Normal 254 2" xfId="521" xr:uid="{00000000-0005-0000-0000-000020010000}"/>
    <cellStyle name="Normal 255" xfId="468" xr:uid="{00000000-0005-0000-0000-000021010000}"/>
    <cellStyle name="Normal 255 2" xfId="511" xr:uid="{00000000-0005-0000-0000-000022010000}"/>
    <cellStyle name="Normal 256" xfId="478" xr:uid="{00000000-0005-0000-0000-000023010000}"/>
    <cellStyle name="Normal 256 2" xfId="520" xr:uid="{00000000-0005-0000-0000-000024010000}"/>
    <cellStyle name="Normal 257" xfId="496" xr:uid="{00000000-0005-0000-0000-000025010000}"/>
    <cellStyle name="Normal 257 2" xfId="538" xr:uid="{00000000-0005-0000-0000-000026010000}"/>
    <cellStyle name="Normal 258" xfId="477" xr:uid="{00000000-0005-0000-0000-000027010000}"/>
    <cellStyle name="Normal 258 2" xfId="519" xr:uid="{00000000-0005-0000-0000-000028010000}"/>
    <cellStyle name="Normal 259" xfId="495" xr:uid="{00000000-0005-0000-0000-000029010000}"/>
    <cellStyle name="Normal 259 2" xfId="537" xr:uid="{00000000-0005-0000-0000-00002A010000}"/>
    <cellStyle name="Normal 26" xfId="156" xr:uid="{00000000-0005-0000-0000-00002B010000}"/>
    <cellStyle name="Normal 26 2" xfId="157" xr:uid="{00000000-0005-0000-0000-00002C010000}"/>
    <cellStyle name="Normal 26 2 2" xfId="158" xr:uid="{00000000-0005-0000-0000-00002D010000}"/>
    <cellStyle name="Normal 26_OENZ Onshore 2P" xfId="159" xr:uid="{00000000-0005-0000-0000-00002E010000}"/>
    <cellStyle name="Normal 260" xfId="476" xr:uid="{00000000-0005-0000-0000-00002F010000}"/>
    <cellStyle name="Normal 260 2" xfId="518" xr:uid="{00000000-0005-0000-0000-000030010000}"/>
    <cellStyle name="Normal 261" xfId="494" xr:uid="{00000000-0005-0000-0000-000031010000}"/>
    <cellStyle name="Normal 261 2" xfId="536" xr:uid="{00000000-0005-0000-0000-000032010000}"/>
    <cellStyle name="Normal 262" xfId="475" xr:uid="{00000000-0005-0000-0000-000033010000}"/>
    <cellStyle name="Normal 262 2" xfId="517" xr:uid="{00000000-0005-0000-0000-000034010000}"/>
    <cellStyle name="Normal 263" xfId="493" xr:uid="{00000000-0005-0000-0000-000035010000}"/>
    <cellStyle name="Normal 263 2" xfId="535" xr:uid="{00000000-0005-0000-0000-000036010000}"/>
    <cellStyle name="Normal 264" xfId="474" xr:uid="{00000000-0005-0000-0000-000037010000}"/>
    <cellStyle name="Normal 264 2" xfId="516" xr:uid="{00000000-0005-0000-0000-000038010000}"/>
    <cellStyle name="Normal 265" xfId="492" xr:uid="{00000000-0005-0000-0000-000039010000}"/>
    <cellStyle name="Normal 265 2" xfId="534" xr:uid="{00000000-0005-0000-0000-00003A010000}"/>
    <cellStyle name="Normal 266" xfId="473" xr:uid="{00000000-0005-0000-0000-00003B010000}"/>
    <cellStyle name="Normal 266 2" xfId="515" xr:uid="{00000000-0005-0000-0000-00003C010000}"/>
    <cellStyle name="Normal 267" xfId="491" xr:uid="{00000000-0005-0000-0000-00003D010000}"/>
    <cellStyle name="Normal 267 2" xfId="533" xr:uid="{00000000-0005-0000-0000-00003E010000}"/>
    <cellStyle name="Normal 268" xfId="485" xr:uid="{00000000-0005-0000-0000-00003F010000}"/>
    <cellStyle name="Normal 268 2" xfId="527" xr:uid="{00000000-0005-0000-0000-000040010000}"/>
    <cellStyle name="Normal 269" xfId="490" xr:uid="{00000000-0005-0000-0000-000041010000}"/>
    <cellStyle name="Normal 269 2" xfId="532" xr:uid="{00000000-0005-0000-0000-000042010000}"/>
    <cellStyle name="Normal 27" xfId="160" xr:uid="{00000000-0005-0000-0000-000043010000}"/>
    <cellStyle name="Normal 27 2" xfId="161" xr:uid="{00000000-0005-0000-0000-000044010000}"/>
    <cellStyle name="Normal 27_OENZ Onshore 2P" xfId="162" xr:uid="{00000000-0005-0000-0000-000045010000}"/>
    <cellStyle name="Normal 270" xfId="488" xr:uid="{00000000-0005-0000-0000-000046010000}"/>
    <cellStyle name="Normal 270 2" xfId="530" xr:uid="{00000000-0005-0000-0000-000047010000}"/>
    <cellStyle name="Normal 271" xfId="489" xr:uid="{00000000-0005-0000-0000-000048010000}"/>
    <cellStyle name="Normal 271 2" xfId="531" xr:uid="{00000000-0005-0000-0000-000049010000}"/>
    <cellStyle name="Normal 272" xfId="500" xr:uid="{00000000-0005-0000-0000-00004A010000}"/>
    <cellStyle name="Normal 272 2" xfId="542" xr:uid="{00000000-0005-0000-0000-00004B010000}"/>
    <cellStyle name="Normal 273" xfId="469" xr:uid="{00000000-0005-0000-0000-00004C010000}"/>
    <cellStyle name="Normal 273 2" xfId="512" xr:uid="{00000000-0005-0000-0000-00004D010000}"/>
    <cellStyle name="Normal 274" xfId="499" xr:uid="{00000000-0005-0000-0000-00004E010000}"/>
    <cellStyle name="Normal 274 2" xfId="541" xr:uid="{00000000-0005-0000-0000-00004F010000}"/>
    <cellStyle name="Normal 275" xfId="470" xr:uid="{00000000-0005-0000-0000-000050010000}"/>
    <cellStyle name="Normal 275 2" xfId="513" xr:uid="{00000000-0005-0000-0000-000051010000}"/>
    <cellStyle name="Normal 276" xfId="498" xr:uid="{00000000-0005-0000-0000-000052010000}"/>
    <cellStyle name="Normal 276 2" xfId="540" xr:uid="{00000000-0005-0000-0000-000053010000}"/>
    <cellStyle name="Normal 277" xfId="471" xr:uid="{00000000-0005-0000-0000-000054010000}"/>
    <cellStyle name="Normal 277 2" xfId="514" xr:uid="{00000000-0005-0000-0000-000055010000}"/>
    <cellStyle name="Normal 278" xfId="497" xr:uid="{00000000-0005-0000-0000-000056010000}"/>
    <cellStyle name="Normal 278 2" xfId="539" xr:uid="{00000000-0005-0000-0000-000057010000}"/>
    <cellStyle name="Normal 279" xfId="472" xr:uid="{00000000-0005-0000-0000-000058010000}"/>
    <cellStyle name="Normal 28" xfId="163" xr:uid="{00000000-0005-0000-0000-000059010000}"/>
    <cellStyle name="Normal 28 2" xfId="164" xr:uid="{00000000-0005-0000-0000-00005A010000}"/>
    <cellStyle name="Normal 28_OENZ Onshore 2P" xfId="165" xr:uid="{00000000-0005-0000-0000-00005B010000}"/>
    <cellStyle name="Normal 280" xfId="501" xr:uid="{00000000-0005-0000-0000-00005C010000}"/>
    <cellStyle name="Normal 281" xfId="5" xr:uid="{00000000-0005-0000-0000-00005D010000}"/>
    <cellStyle name="Normal 281 2" xfId="559" xr:uid="{00000000-0005-0000-0000-00005E010000}"/>
    <cellStyle name="Normal 281 3" xfId="573" xr:uid="{00000000-0005-0000-0000-00005F010000}"/>
    <cellStyle name="Normal 282" xfId="545" xr:uid="{00000000-0005-0000-0000-000060010000}"/>
    <cellStyle name="Normal 282 2" xfId="561" xr:uid="{00000000-0005-0000-0000-000061010000}"/>
    <cellStyle name="Normal 282 3" xfId="578" xr:uid="{00000000-0005-0000-0000-000062010000}"/>
    <cellStyle name="Normal 283" xfId="546" xr:uid="{00000000-0005-0000-0000-000063010000}"/>
    <cellStyle name="Normal 283 2" xfId="562" xr:uid="{00000000-0005-0000-0000-000064010000}"/>
    <cellStyle name="Normal 283 3" xfId="579" xr:uid="{00000000-0005-0000-0000-000065010000}"/>
    <cellStyle name="Normal 284" xfId="547" xr:uid="{00000000-0005-0000-0000-000066010000}"/>
    <cellStyle name="Normal 284 2" xfId="563" xr:uid="{00000000-0005-0000-0000-000067010000}"/>
    <cellStyle name="Normal 284 3" xfId="580" xr:uid="{00000000-0005-0000-0000-000068010000}"/>
    <cellStyle name="Normal 285" xfId="549" xr:uid="{00000000-0005-0000-0000-000069010000}"/>
    <cellStyle name="Normal 285 2" xfId="564" xr:uid="{00000000-0005-0000-0000-00006A010000}"/>
    <cellStyle name="Normal 285 3" xfId="581" xr:uid="{00000000-0005-0000-0000-00006B010000}"/>
    <cellStyle name="Normal 286" xfId="552" xr:uid="{00000000-0005-0000-0000-00006C010000}"/>
    <cellStyle name="Normal 286 2" xfId="566" xr:uid="{00000000-0005-0000-0000-00006D010000}"/>
    <cellStyle name="Normal 286 3" xfId="583" xr:uid="{00000000-0005-0000-0000-00006E010000}"/>
    <cellStyle name="Normal 287" xfId="553" xr:uid="{00000000-0005-0000-0000-00006F010000}"/>
    <cellStyle name="Normal 287 2" xfId="567" xr:uid="{00000000-0005-0000-0000-000070010000}"/>
    <cellStyle name="Normal 287 3" xfId="584" xr:uid="{00000000-0005-0000-0000-000071010000}"/>
    <cellStyle name="Normal 288" xfId="576" xr:uid="{00000000-0005-0000-0000-000072010000}"/>
    <cellStyle name="Normal 289" xfId="575" xr:uid="{00000000-0005-0000-0000-000073010000}"/>
    <cellStyle name="Normal 29" xfId="166" xr:uid="{00000000-0005-0000-0000-000074010000}"/>
    <cellStyle name="Normal 29 2" xfId="167" xr:uid="{00000000-0005-0000-0000-000075010000}"/>
    <cellStyle name="Normal 29_OENZ Onshore 2P" xfId="168" xr:uid="{00000000-0005-0000-0000-000076010000}"/>
    <cellStyle name="Normal 290" xfId="574" xr:uid="{00000000-0005-0000-0000-000077010000}"/>
    <cellStyle name="Normal 3" xfId="169" xr:uid="{00000000-0005-0000-0000-000078010000}"/>
    <cellStyle name="Normal 3 2" xfId="544" xr:uid="{00000000-0005-0000-0000-000079010000}"/>
    <cellStyle name="Normal 30" xfId="170" xr:uid="{00000000-0005-0000-0000-00007A010000}"/>
    <cellStyle name="Normal 30 2" xfId="171" xr:uid="{00000000-0005-0000-0000-00007B010000}"/>
    <cellStyle name="Normal 30_OENZ Onshore 2P" xfId="172" xr:uid="{00000000-0005-0000-0000-00007C010000}"/>
    <cellStyle name="Normal 31" xfId="173" xr:uid="{00000000-0005-0000-0000-00007D010000}"/>
    <cellStyle name="Normal 31 2" xfId="174" xr:uid="{00000000-0005-0000-0000-00007E010000}"/>
    <cellStyle name="Normal 31_OENZ Onshore 2P" xfId="175" xr:uid="{00000000-0005-0000-0000-00007F010000}"/>
    <cellStyle name="Normal 32" xfId="176" xr:uid="{00000000-0005-0000-0000-000080010000}"/>
    <cellStyle name="Normal 32 2" xfId="177" xr:uid="{00000000-0005-0000-0000-000081010000}"/>
    <cellStyle name="Normal 32_OENZ Onshore 2P" xfId="178" xr:uid="{00000000-0005-0000-0000-000082010000}"/>
    <cellStyle name="Normal 33" xfId="179" xr:uid="{00000000-0005-0000-0000-000083010000}"/>
    <cellStyle name="Normal 33 2" xfId="180" xr:uid="{00000000-0005-0000-0000-000084010000}"/>
    <cellStyle name="Normal 33_OENZ Onshore 2P" xfId="181" xr:uid="{00000000-0005-0000-0000-000085010000}"/>
    <cellStyle name="Normal 34" xfId="182" xr:uid="{00000000-0005-0000-0000-000086010000}"/>
    <cellStyle name="Normal 34 2" xfId="183" xr:uid="{00000000-0005-0000-0000-000087010000}"/>
    <cellStyle name="Normal 34_OENZ Onshore 2P" xfId="184" xr:uid="{00000000-0005-0000-0000-000088010000}"/>
    <cellStyle name="Normal 35" xfId="185" xr:uid="{00000000-0005-0000-0000-000089010000}"/>
    <cellStyle name="Normal 35 2" xfId="186" xr:uid="{00000000-0005-0000-0000-00008A010000}"/>
    <cellStyle name="Normal 35_OENZ Onshore 2P" xfId="187" xr:uid="{00000000-0005-0000-0000-00008B010000}"/>
    <cellStyle name="Normal 36" xfId="188" xr:uid="{00000000-0005-0000-0000-00008C010000}"/>
    <cellStyle name="Normal 36 2" xfId="189" xr:uid="{00000000-0005-0000-0000-00008D010000}"/>
    <cellStyle name="Normal 36_OENZ Onshore 2P" xfId="190" xr:uid="{00000000-0005-0000-0000-00008E010000}"/>
    <cellStyle name="Normal 37" xfId="191" xr:uid="{00000000-0005-0000-0000-00008F010000}"/>
    <cellStyle name="Normal 37 2" xfId="192" xr:uid="{00000000-0005-0000-0000-000090010000}"/>
    <cellStyle name="Normal 37_OENZ Onshore 2P" xfId="193" xr:uid="{00000000-0005-0000-0000-000091010000}"/>
    <cellStyle name="Normal 38" xfId="194" xr:uid="{00000000-0005-0000-0000-000092010000}"/>
    <cellStyle name="Normal 38 2" xfId="195" xr:uid="{00000000-0005-0000-0000-000093010000}"/>
    <cellStyle name="Normal 38_OENZ Onshore 2P" xfId="196" xr:uid="{00000000-0005-0000-0000-000094010000}"/>
    <cellStyle name="Normal 39" xfId="197" xr:uid="{00000000-0005-0000-0000-000095010000}"/>
    <cellStyle name="Normal 39 2" xfId="198" xr:uid="{00000000-0005-0000-0000-000096010000}"/>
    <cellStyle name="Normal 39_OENZ Onshore 2P" xfId="199" xr:uid="{00000000-0005-0000-0000-000097010000}"/>
    <cellStyle name="Normal 4" xfId="200" xr:uid="{00000000-0005-0000-0000-000098010000}"/>
    <cellStyle name="Normal 40" xfId="201" xr:uid="{00000000-0005-0000-0000-000099010000}"/>
    <cellStyle name="Normal 40 2" xfId="202" xr:uid="{00000000-0005-0000-0000-00009A010000}"/>
    <cellStyle name="Normal 40_OENZ Onshore 2P" xfId="203" xr:uid="{00000000-0005-0000-0000-00009B010000}"/>
    <cellStyle name="Normal 41" xfId="204" xr:uid="{00000000-0005-0000-0000-00009C010000}"/>
    <cellStyle name="Normal 42" xfId="205" xr:uid="{00000000-0005-0000-0000-00009D010000}"/>
    <cellStyle name="Normal 42 2" xfId="206" xr:uid="{00000000-0005-0000-0000-00009E010000}"/>
    <cellStyle name="Normal 42_OENZ Onshore 2P" xfId="207" xr:uid="{00000000-0005-0000-0000-00009F010000}"/>
    <cellStyle name="Normal 43" xfId="208" xr:uid="{00000000-0005-0000-0000-0000A0010000}"/>
    <cellStyle name="Normal 43 2" xfId="209" xr:uid="{00000000-0005-0000-0000-0000A1010000}"/>
    <cellStyle name="Normal 43_OENZ Onshore 2P" xfId="210" xr:uid="{00000000-0005-0000-0000-0000A2010000}"/>
    <cellStyle name="Normal 44" xfId="211" xr:uid="{00000000-0005-0000-0000-0000A3010000}"/>
    <cellStyle name="Normal 44 2" xfId="212" xr:uid="{00000000-0005-0000-0000-0000A4010000}"/>
    <cellStyle name="Normal 44_OENZ Onshore 2P" xfId="213" xr:uid="{00000000-0005-0000-0000-0000A5010000}"/>
    <cellStyle name="Normal 45" xfId="214" xr:uid="{00000000-0005-0000-0000-0000A6010000}"/>
    <cellStyle name="Normal 45 2" xfId="215" xr:uid="{00000000-0005-0000-0000-0000A7010000}"/>
    <cellStyle name="Normal 45_OENZ Onshore 2P" xfId="216" xr:uid="{00000000-0005-0000-0000-0000A8010000}"/>
    <cellStyle name="Normal 46" xfId="217" xr:uid="{00000000-0005-0000-0000-0000A9010000}"/>
    <cellStyle name="Normal 46 2" xfId="218" xr:uid="{00000000-0005-0000-0000-0000AA010000}"/>
    <cellStyle name="Normal 46_OENZ Onshore 2P" xfId="219" xr:uid="{00000000-0005-0000-0000-0000AB010000}"/>
    <cellStyle name="Normal 47" xfId="220" xr:uid="{00000000-0005-0000-0000-0000AC010000}"/>
    <cellStyle name="Normal 47 2" xfId="221" xr:uid="{00000000-0005-0000-0000-0000AD010000}"/>
    <cellStyle name="Normal 47_OENZ Onshore 2P" xfId="222" xr:uid="{00000000-0005-0000-0000-0000AE010000}"/>
    <cellStyle name="Normal 48" xfId="223" xr:uid="{00000000-0005-0000-0000-0000AF010000}"/>
    <cellStyle name="Normal 48 2" xfId="224" xr:uid="{00000000-0005-0000-0000-0000B0010000}"/>
    <cellStyle name="Normal 48_OENZ Onshore 2P" xfId="225" xr:uid="{00000000-0005-0000-0000-0000B1010000}"/>
    <cellStyle name="Normal 49" xfId="226" xr:uid="{00000000-0005-0000-0000-0000B2010000}"/>
    <cellStyle name="Normal 49 2" xfId="227" xr:uid="{00000000-0005-0000-0000-0000B3010000}"/>
    <cellStyle name="Normal 49_OENZ Onshore 2P" xfId="228" xr:uid="{00000000-0005-0000-0000-0000B4010000}"/>
    <cellStyle name="Normal 5" xfId="229" xr:uid="{00000000-0005-0000-0000-0000B5010000}"/>
    <cellStyle name="Normal 50" xfId="230" xr:uid="{00000000-0005-0000-0000-0000B6010000}"/>
    <cellStyle name="Normal 50 2" xfId="231" xr:uid="{00000000-0005-0000-0000-0000B7010000}"/>
    <cellStyle name="Normal 50_OENZ Onshore 2P" xfId="232" xr:uid="{00000000-0005-0000-0000-0000B8010000}"/>
    <cellStyle name="Normal 51" xfId="233" xr:uid="{00000000-0005-0000-0000-0000B9010000}"/>
    <cellStyle name="Normal 51 2" xfId="234" xr:uid="{00000000-0005-0000-0000-0000BA010000}"/>
    <cellStyle name="Normal 51_OENZ Onshore 2P" xfId="235" xr:uid="{00000000-0005-0000-0000-0000BB010000}"/>
    <cellStyle name="Normal 52" xfId="236" xr:uid="{00000000-0005-0000-0000-0000BC010000}"/>
    <cellStyle name="Normal 52 2" xfId="237" xr:uid="{00000000-0005-0000-0000-0000BD010000}"/>
    <cellStyle name="Normal 52_OENZ Onshore 2P" xfId="238" xr:uid="{00000000-0005-0000-0000-0000BE010000}"/>
    <cellStyle name="Normal 53" xfId="239" xr:uid="{00000000-0005-0000-0000-0000BF010000}"/>
    <cellStyle name="Normal 53 2" xfId="240" xr:uid="{00000000-0005-0000-0000-0000C0010000}"/>
    <cellStyle name="Normal 53_OENZ Onshore 2P" xfId="241" xr:uid="{00000000-0005-0000-0000-0000C1010000}"/>
    <cellStyle name="Normal 54" xfId="242" xr:uid="{00000000-0005-0000-0000-0000C2010000}"/>
    <cellStyle name="Normal 54 2" xfId="243" xr:uid="{00000000-0005-0000-0000-0000C3010000}"/>
    <cellStyle name="Normal 54_OENZ Onshore 2P" xfId="244" xr:uid="{00000000-0005-0000-0000-0000C4010000}"/>
    <cellStyle name="Normal 55" xfId="245" xr:uid="{00000000-0005-0000-0000-0000C5010000}"/>
    <cellStyle name="Normal 55 2" xfId="246" xr:uid="{00000000-0005-0000-0000-0000C6010000}"/>
    <cellStyle name="Normal 55_OENZ Onshore 2P" xfId="247" xr:uid="{00000000-0005-0000-0000-0000C7010000}"/>
    <cellStyle name="Normal 56" xfId="248" xr:uid="{00000000-0005-0000-0000-0000C8010000}"/>
    <cellStyle name="Normal 56 2" xfId="249" xr:uid="{00000000-0005-0000-0000-0000C9010000}"/>
    <cellStyle name="Normal 56_OENZ Onshore 2P" xfId="250" xr:uid="{00000000-0005-0000-0000-0000CA010000}"/>
    <cellStyle name="Normal 57" xfId="251" xr:uid="{00000000-0005-0000-0000-0000CB010000}"/>
    <cellStyle name="Normal 57 2" xfId="252" xr:uid="{00000000-0005-0000-0000-0000CC010000}"/>
    <cellStyle name="Normal 57_OENZ Onshore 2P" xfId="253" xr:uid="{00000000-0005-0000-0000-0000CD010000}"/>
    <cellStyle name="Normal 58" xfId="254" xr:uid="{00000000-0005-0000-0000-0000CE010000}"/>
    <cellStyle name="Normal 58 2" xfId="255" xr:uid="{00000000-0005-0000-0000-0000CF010000}"/>
    <cellStyle name="Normal 58_OENZ Onshore 2P" xfId="256" xr:uid="{00000000-0005-0000-0000-0000D0010000}"/>
    <cellStyle name="Normal 59" xfId="257" xr:uid="{00000000-0005-0000-0000-0000D1010000}"/>
    <cellStyle name="Normal 59 2" xfId="258" xr:uid="{00000000-0005-0000-0000-0000D2010000}"/>
    <cellStyle name="Normal 59_OENZ Onshore 2P" xfId="259" xr:uid="{00000000-0005-0000-0000-0000D3010000}"/>
    <cellStyle name="Normal 6" xfId="260" xr:uid="{00000000-0005-0000-0000-0000D4010000}"/>
    <cellStyle name="Normal 6 2" xfId="261" xr:uid="{00000000-0005-0000-0000-0000D5010000}"/>
    <cellStyle name="Normal 6_OENZ Onshore 2P" xfId="262" xr:uid="{00000000-0005-0000-0000-0000D6010000}"/>
    <cellStyle name="Normal 60" xfId="263" xr:uid="{00000000-0005-0000-0000-0000D7010000}"/>
    <cellStyle name="Normal 60 2" xfId="264" xr:uid="{00000000-0005-0000-0000-0000D8010000}"/>
    <cellStyle name="Normal 60_OENZ Onshore 2P" xfId="265" xr:uid="{00000000-0005-0000-0000-0000D9010000}"/>
    <cellStyle name="Normal 61" xfId="266" xr:uid="{00000000-0005-0000-0000-0000DA010000}"/>
    <cellStyle name="Normal 61 2" xfId="267" xr:uid="{00000000-0005-0000-0000-0000DB010000}"/>
    <cellStyle name="Normal 61_OENZ Onshore 2P" xfId="268" xr:uid="{00000000-0005-0000-0000-0000DC010000}"/>
    <cellStyle name="Normal 62" xfId="269" xr:uid="{00000000-0005-0000-0000-0000DD010000}"/>
    <cellStyle name="Normal 62 2" xfId="270" xr:uid="{00000000-0005-0000-0000-0000DE010000}"/>
    <cellStyle name="Normal 62_OENZ Onshore 2P" xfId="271" xr:uid="{00000000-0005-0000-0000-0000DF010000}"/>
    <cellStyle name="Normal 63" xfId="272" xr:uid="{00000000-0005-0000-0000-0000E0010000}"/>
    <cellStyle name="Normal 63 2" xfId="273" xr:uid="{00000000-0005-0000-0000-0000E1010000}"/>
    <cellStyle name="Normal 63_OENZ Onshore 2P" xfId="274" xr:uid="{00000000-0005-0000-0000-0000E2010000}"/>
    <cellStyle name="Normal 64" xfId="275" xr:uid="{00000000-0005-0000-0000-0000E3010000}"/>
    <cellStyle name="Normal 64 2" xfId="276" xr:uid="{00000000-0005-0000-0000-0000E4010000}"/>
    <cellStyle name="Normal 64_OENZ Onshore 2P" xfId="277" xr:uid="{00000000-0005-0000-0000-0000E5010000}"/>
    <cellStyle name="Normal 65" xfId="278" xr:uid="{00000000-0005-0000-0000-0000E6010000}"/>
    <cellStyle name="Normal 65 2" xfId="279" xr:uid="{00000000-0005-0000-0000-0000E7010000}"/>
    <cellStyle name="Normal 65_OENZ Onshore 2P" xfId="280" xr:uid="{00000000-0005-0000-0000-0000E8010000}"/>
    <cellStyle name="Normal 66" xfId="281" xr:uid="{00000000-0005-0000-0000-0000E9010000}"/>
    <cellStyle name="Normal 66 2" xfId="282" xr:uid="{00000000-0005-0000-0000-0000EA010000}"/>
    <cellStyle name="Normal 66_OENZ Onshore 2P" xfId="283" xr:uid="{00000000-0005-0000-0000-0000EB010000}"/>
    <cellStyle name="Normal 67" xfId="284" xr:uid="{00000000-0005-0000-0000-0000EC010000}"/>
    <cellStyle name="Normal 67 2" xfId="285" xr:uid="{00000000-0005-0000-0000-0000ED010000}"/>
    <cellStyle name="Normal 67_OENZ Onshore 2P" xfId="286" xr:uid="{00000000-0005-0000-0000-0000EE010000}"/>
    <cellStyle name="Normal 68" xfId="287" xr:uid="{00000000-0005-0000-0000-0000EF010000}"/>
    <cellStyle name="Normal 68 2" xfId="288" xr:uid="{00000000-0005-0000-0000-0000F0010000}"/>
    <cellStyle name="Normal 68_OENZ Onshore 2P" xfId="289" xr:uid="{00000000-0005-0000-0000-0000F1010000}"/>
    <cellStyle name="Normal 69" xfId="290" xr:uid="{00000000-0005-0000-0000-0000F2010000}"/>
    <cellStyle name="Normal 69 2" xfId="291" xr:uid="{00000000-0005-0000-0000-0000F3010000}"/>
    <cellStyle name="Normal 69_OENZ Onshore 2P" xfId="292" xr:uid="{00000000-0005-0000-0000-0000F4010000}"/>
    <cellStyle name="Normal 7" xfId="293" xr:uid="{00000000-0005-0000-0000-0000F5010000}"/>
    <cellStyle name="Normal 7 2" xfId="294" xr:uid="{00000000-0005-0000-0000-0000F6010000}"/>
    <cellStyle name="Normal 7_OENZ Onshore 2P" xfId="295" xr:uid="{00000000-0005-0000-0000-0000F7010000}"/>
    <cellStyle name="Normal 70" xfId="296" xr:uid="{00000000-0005-0000-0000-0000F8010000}"/>
    <cellStyle name="Normal 70 2" xfId="297" xr:uid="{00000000-0005-0000-0000-0000F9010000}"/>
    <cellStyle name="Normal 70_OENZ Onshore 2P" xfId="298" xr:uid="{00000000-0005-0000-0000-0000FA010000}"/>
    <cellStyle name="Normal 71" xfId="299" xr:uid="{00000000-0005-0000-0000-0000FB010000}"/>
    <cellStyle name="Normal 71 2" xfId="300" xr:uid="{00000000-0005-0000-0000-0000FC010000}"/>
    <cellStyle name="Normal 71_OENZ Onshore 2P" xfId="301" xr:uid="{00000000-0005-0000-0000-0000FD010000}"/>
    <cellStyle name="Normal 72" xfId="302" xr:uid="{00000000-0005-0000-0000-0000FE010000}"/>
    <cellStyle name="Normal 72 2" xfId="303" xr:uid="{00000000-0005-0000-0000-0000FF010000}"/>
    <cellStyle name="Normal 72_OENZ Onshore 2P" xfId="304" xr:uid="{00000000-0005-0000-0000-000000020000}"/>
    <cellStyle name="Normal 73" xfId="305" xr:uid="{00000000-0005-0000-0000-000001020000}"/>
    <cellStyle name="Normal 73 2" xfId="306" xr:uid="{00000000-0005-0000-0000-000002020000}"/>
    <cellStyle name="Normal 73_OENZ Onshore 2P" xfId="307" xr:uid="{00000000-0005-0000-0000-000003020000}"/>
    <cellStyle name="Normal 74" xfId="308" xr:uid="{00000000-0005-0000-0000-000004020000}"/>
    <cellStyle name="Normal 74 2" xfId="309" xr:uid="{00000000-0005-0000-0000-000005020000}"/>
    <cellStyle name="Normal 74_OENZ Onshore 2P" xfId="310" xr:uid="{00000000-0005-0000-0000-000006020000}"/>
    <cellStyle name="Normal 75" xfId="311" xr:uid="{00000000-0005-0000-0000-000007020000}"/>
    <cellStyle name="Normal 75 2" xfId="312" xr:uid="{00000000-0005-0000-0000-000008020000}"/>
    <cellStyle name="Normal 75_OENZ Onshore 2P" xfId="313" xr:uid="{00000000-0005-0000-0000-000009020000}"/>
    <cellStyle name="Normal 76" xfId="314" xr:uid="{00000000-0005-0000-0000-00000A020000}"/>
    <cellStyle name="Normal 76 2" xfId="315" xr:uid="{00000000-0005-0000-0000-00000B020000}"/>
    <cellStyle name="Normal 76_OENZ Onshore 2P" xfId="316" xr:uid="{00000000-0005-0000-0000-00000C020000}"/>
    <cellStyle name="Normal 77" xfId="317" xr:uid="{00000000-0005-0000-0000-00000D020000}"/>
    <cellStyle name="Normal 77 2" xfId="318" xr:uid="{00000000-0005-0000-0000-00000E020000}"/>
    <cellStyle name="Normal 77_OENZ Onshore 2P" xfId="319" xr:uid="{00000000-0005-0000-0000-00000F020000}"/>
    <cellStyle name="Normal 78" xfId="320" xr:uid="{00000000-0005-0000-0000-000010020000}"/>
    <cellStyle name="Normal 78 2" xfId="321" xr:uid="{00000000-0005-0000-0000-000011020000}"/>
    <cellStyle name="Normal 78_OENZ Onshore 2P" xfId="322" xr:uid="{00000000-0005-0000-0000-000012020000}"/>
    <cellStyle name="Normal 79" xfId="323" xr:uid="{00000000-0005-0000-0000-000013020000}"/>
    <cellStyle name="Normal 79 2" xfId="324" xr:uid="{00000000-0005-0000-0000-000014020000}"/>
    <cellStyle name="Normal 79_OENZ Onshore 2P" xfId="325" xr:uid="{00000000-0005-0000-0000-000015020000}"/>
    <cellStyle name="Normal 8" xfId="326" xr:uid="{00000000-0005-0000-0000-000016020000}"/>
    <cellStyle name="Normal 8 2" xfId="327" xr:uid="{00000000-0005-0000-0000-000017020000}"/>
    <cellStyle name="Normal 8_OENZ Onshore 2P" xfId="328" xr:uid="{00000000-0005-0000-0000-000018020000}"/>
    <cellStyle name="Normal 80" xfId="329" xr:uid="{00000000-0005-0000-0000-000019020000}"/>
    <cellStyle name="Normal 80 2" xfId="330" xr:uid="{00000000-0005-0000-0000-00001A020000}"/>
    <cellStyle name="Normal 80_OENZ Onshore 2P" xfId="331" xr:uid="{00000000-0005-0000-0000-00001B020000}"/>
    <cellStyle name="Normal 81" xfId="332" xr:uid="{00000000-0005-0000-0000-00001C020000}"/>
    <cellStyle name="Normal 81 2" xfId="333" xr:uid="{00000000-0005-0000-0000-00001D020000}"/>
    <cellStyle name="Normal 81_OENZ Onshore 2P" xfId="334" xr:uid="{00000000-0005-0000-0000-00001E020000}"/>
    <cellStyle name="Normal 82" xfId="335" xr:uid="{00000000-0005-0000-0000-00001F020000}"/>
    <cellStyle name="Normal 82 2" xfId="336" xr:uid="{00000000-0005-0000-0000-000020020000}"/>
    <cellStyle name="Normal 82_OENZ Onshore 2P" xfId="337" xr:uid="{00000000-0005-0000-0000-000021020000}"/>
    <cellStyle name="Normal 83" xfId="338" xr:uid="{00000000-0005-0000-0000-000022020000}"/>
    <cellStyle name="Normal 83 2" xfId="339" xr:uid="{00000000-0005-0000-0000-000023020000}"/>
    <cellStyle name="Normal 83_OENZ Onshore 2P" xfId="340" xr:uid="{00000000-0005-0000-0000-000024020000}"/>
    <cellStyle name="Normal 84" xfId="341" xr:uid="{00000000-0005-0000-0000-000025020000}"/>
    <cellStyle name="Normal 84 2" xfId="342" xr:uid="{00000000-0005-0000-0000-000026020000}"/>
    <cellStyle name="Normal 84_OENZ Onshore 2P" xfId="343" xr:uid="{00000000-0005-0000-0000-000027020000}"/>
    <cellStyle name="Normal 85" xfId="344" xr:uid="{00000000-0005-0000-0000-000028020000}"/>
    <cellStyle name="Normal 85 2" xfId="345" xr:uid="{00000000-0005-0000-0000-000029020000}"/>
    <cellStyle name="Normal 85_OENZ Onshore 2P" xfId="346" xr:uid="{00000000-0005-0000-0000-00002A020000}"/>
    <cellStyle name="Normal 86" xfId="347" xr:uid="{00000000-0005-0000-0000-00002B020000}"/>
    <cellStyle name="Normal 86 2" xfId="348" xr:uid="{00000000-0005-0000-0000-00002C020000}"/>
    <cellStyle name="Normal 86_OENZ Onshore 2P" xfId="349" xr:uid="{00000000-0005-0000-0000-00002D020000}"/>
    <cellStyle name="Normal 87" xfId="350" xr:uid="{00000000-0005-0000-0000-00002E020000}"/>
    <cellStyle name="Normal 88" xfId="351" xr:uid="{00000000-0005-0000-0000-00002F020000}"/>
    <cellStyle name="Normal 88 2" xfId="352" xr:uid="{00000000-0005-0000-0000-000030020000}"/>
    <cellStyle name="Normal 88_OENZ Onshore 2P" xfId="353" xr:uid="{00000000-0005-0000-0000-000031020000}"/>
    <cellStyle name="Normal 89" xfId="354" xr:uid="{00000000-0005-0000-0000-000032020000}"/>
    <cellStyle name="Normal 9" xfId="355" xr:uid="{00000000-0005-0000-0000-000033020000}"/>
    <cellStyle name="Normal 9 2" xfId="356" xr:uid="{00000000-0005-0000-0000-000034020000}"/>
    <cellStyle name="Normal 9_OENZ Onshore 2P" xfId="357" xr:uid="{00000000-0005-0000-0000-000035020000}"/>
    <cellStyle name="Normal 90" xfId="358" xr:uid="{00000000-0005-0000-0000-000036020000}"/>
    <cellStyle name="Normal 91" xfId="359" xr:uid="{00000000-0005-0000-0000-000037020000}"/>
    <cellStyle name="Normal 92" xfId="360" xr:uid="{00000000-0005-0000-0000-000038020000}"/>
    <cellStyle name="Normal 93" xfId="361" xr:uid="{00000000-0005-0000-0000-000039020000}"/>
    <cellStyle name="Normal 94" xfId="362" xr:uid="{00000000-0005-0000-0000-00003A020000}"/>
    <cellStyle name="Normal 95" xfId="363" xr:uid="{00000000-0005-0000-0000-00003B020000}"/>
    <cellStyle name="Normal 96" xfId="364" xr:uid="{00000000-0005-0000-0000-00003C020000}"/>
    <cellStyle name="Normal 97" xfId="365" xr:uid="{00000000-0005-0000-0000-00003D020000}"/>
    <cellStyle name="Normal 98" xfId="366" xr:uid="{00000000-0005-0000-0000-00003E020000}"/>
    <cellStyle name="Normal 98 2" xfId="367" xr:uid="{00000000-0005-0000-0000-00003F020000}"/>
    <cellStyle name="Normal 98_OENZ Onshore 2P" xfId="368" xr:uid="{00000000-0005-0000-0000-000040020000}"/>
    <cellStyle name="Normal 99" xfId="369" xr:uid="{00000000-0005-0000-0000-000041020000}"/>
    <cellStyle name="Percent" xfId="548" builtinId="5"/>
    <cellStyle name="Percent 2" xfId="3" xr:uid="{00000000-0005-0000-0000-000043020000}"/>
    <cellStyle name="Percent 2 2" xfId="370" xr:uid="{00000000-0005-0000-0000-000044020000}"/>
    <cellStyle name="Percent 2 3" xfId="558" xr:uid="{00000000-0005-0000-0000-000045020000}"/>
    <cellStyle name="Percent 2 4" xfId="572" xr:uid="{00000000-0005-0000-0000-000046020000}"/>
    <cellStyle name="Percent 3" xfId="555" xr:uid="{00000000-0005-0000-0000-000047020000}"/>
    <cellStyle name="Percent 3 2" xfId="569" xr:uid="{00000000-0005-0000-0000-000048020000}"/>
    <cellStyle name="Percent 3 3" xfId="586" xr:uid="{00000000-0005-0000-0000-000049020000}"/>
    <cellStyle name="Style 1" xfId="4" xr:uid="{00000000-0005-0000-0000-00004A02000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19"/>
        </left>
        <right style="medium">
          <color indexed="19"/>
        </right>
        <top/>
        <bottom/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Oil and Condensate Remaining Reserves (mmbbl)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Charts!$D$4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{EAB4DB58-DF7D-4CB2-9BA7-2AA235657229}</c15:txfldGUID>
                      <c15:f>Charts!$D$4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23BF-4241-9AD3-673B0F531D5E}"/>
                </c:ext>
              </c:extLst>
            </c:dLbl>
            <c:dLbl>
              <c:idx val="1"/>
              <c:tx>
                <c:strRef>
                  <c:f>Charts!$D$5</c:f>
                  <c:strCache>
                    <c:ptCount val="1"/>
                    <c:pt idx="0">
                      <c:v>0.3%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{B5B9F7B1-A62F-4275-89A2-07282A229228}</c15:txfldGUID>
                      <c15:f>Charts!$D$5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23BF-4241-9AD3-673B0F531D5E}"/>
                </c:ext>
              </c:extLst>
            </c:dLbl>
            <c:dLbl>
              <c:idx val="2"/>
              <c:tx>
                <c:strRef>
                  <c:f>Charts!$D$6</c:f>
                  <c:strCache>
                    <c:ptCount val="1"/>
                    <c:pt idx="0">
                      <c:v>0.3%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{30B8341A-4731-4CF1-BA02-155CFA6470EA}</c15:txfldGUID>
                      <c15:f>Charts!$D$6</c15:f>
                      <c15:dlblFieldTableCache>
                        <c:ptCount val="1"/>
                        <c:pt idx="0">
                          <c:v>0.3%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23BF-4241-9AD3-673B0F531D5E}"/>
                </c:ext>
              </c:extLst>
            </c:dLbl>
            <c:dLbl>
              <c:idx val="3"/>
              <c:tx>
                <c:strRef>
                  <c:f>Charts!$D$7</c:f>
                  <c:strCache>
                    <c:ptCount val="1"/>
                    <c:pt idx="0">
                      <c:v>0.8%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{A96CF45B-2285-45EB-843F-A8CCF8762CC9}</c15:txfldGUID>
                      <c15:f>Charts!$D$7</c15:f>
                      <c15:dlblFieldTableCache>
                        <c:ptCount val="1"/>
                        <c:pt idx="0">
                          <c:v>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23BF-4241-9AD3-673B0F531D5E}"/>
                </c:ext>
              </c:extLst>
            </c:dLbl>
            <c:dLbl>
              <c:idx val="4"/>
              <c:tx>
                <c:strRef>
                  <c:f>Charts!$D$8</c:f>
                  <c:strCache>
                    <c:ptCount val="1"/>
                    <c:pt idx="0">
                      <c:v>1.6%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{5EBA50A2-6AFC-4455-A96F-E45B24FAA681}</c15:txfldGUID>
                      <c15:f>Charts!$D$8</c15:f>
                      <c15:dlblFieldTableCache>
                        <c:ptCount val="1"/>
                        <c:pt idx="0">
                          <c:v>1.6%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23BF-4241-9AD3-673B0F531D5E}"/>
                </c:ext>
              </c:extLst>
            </c:dLbl>
            <c:dLbl>
              <c:idx val="5"/>
              <c:tx>
                <c:strRef>
                  <c:f>Charts!$D$9</c:f>
                  <c:strCache>
                    <c:ptCount val="1"/>
                    <c:pt idx="0">
                      <c:v>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{4CC94B5D-FEAB-42D1-95C1-6F48159C48C4}</c15:txfldGUID>
                      <c15:f>Charts!$D$9</c15:f>
                      <c15:dlblFieldTableCache>
                        <c:ptCount val="1"/>
                        <c:pt idx="0">
                          <c:v>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23BF-4241-9AD3-673B0F531D5E}"/>
                </c:ext>
              </c:extLst>
            </c:dLbl>
            <c:dLbl>
              <c:idx val="6"/>
              <c:tx>
                <c:strRef>
                  <c:f>Charts!$D$10</c:f>
                  <c:strCache>
                    <c:ptCount val="1"/>
                    <c:pt idx="0">
                      <c:v>2.3%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{68AA476F-B13E-44DA-B9AE-3C1C693BD6B4}</c15:txfldGUID>
                      <c15:f>Charts!$D$10</c15:f>
                      <c15:dlblFieldTableCache>
                        <c:ptCount val="1"/>
                        <c:pt idx="0">
                          <c:v>2.3%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23BF-4241-9AD3-673B0F531D5E}"/>
                </c:ext>
              </c:extLst>
            </c:dLbl>
            <c:dLbl>
              <c:idx val="7"/>
              <c:tx>
                <c:strRef>
                  <c:f>Charts!$D$11</c:f>
                  <c:strCache>
                    <c:ptCount val="1"/>
                    <c:pt idx="0">
                      <c:v>3.3%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{99CEA11F-178C-4820-814E-EE98F3AD33BF}</c15:txfldGUID>
                      <c15:f>Charts!$D$11</c15:f>
                      <c15:dlblFieldTableCache>
                        <c:ptCount val="1"/>
                        <c:pt idx="0">
                          <c:v>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23BF-4241-9AD3-673B0F531D5E}"/>
                </c:ext>
              </c:extLst>
            </c:dLbl>
            <c:dLbl>
              <c:idx val="8"/>
              <c:tx>
                <c:strRef>
                  <c:f>Charts!$D$12</c:f>
                  <c:strCache>
                    <c:ptCount val="1"/>
                    <c:pt idx="0">
                      <c:v>3.7%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{8BE35991-859E-4518-8D59-C2F523689579}</c15:txfldGUID>
                      <c15:f>Charts!$D$12</c15:f>
                      <c15:dlblFieldTableCache>
                        <c:ptCount val="1"/>
                        <c:pt idx="0">
                          <c:v>3.7%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23BF-4241-9AD3-673B0F531D5E}"/>
                </c:ext>
              </c:extLst>
            </c:dLbl>
            <c:dLbl>
              <c:idx val="9"/>
              <c:tx>
                <c:strRef>
                  <c:f>Charts!$D$13</c:f>
                  <c:strCache>
                    <c:ptCount val="1"/>
                    <c:pt idx="0">
                      <c:v>4.7%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{E66AA036-7B7E-4A64-973A-CB482528830D}</c15:txfldGUID>
                      <c15:f>Charts!$D$13</c15:f>
                      <c15:dlblFieldTableCache>
                        <c:ptCount val="1"/>
                        <c:pt idx="0">
                          <c:v>4.7%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23BF-4241-9AD3-673B0F531D5E}"/>
                </c:ext>
              </c:extLst>
            </c:dLbl>
            <c:dLbl>
              <c:idx val="10"/>
              <c:tx>
                <c:strRef>
                  <c:f>Charts!$D$14</c:f>
                  <c:strCache>
                    <c:ptCount val="1"/>
                    <c:pt idx="0">
                      <c:v>6.9%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{5AD94AB3-CF55-442F-BC0A-29E164B14CF2}</c15:txfldGUID>
                      <c15:f>Charts!$D$14</c15:f>
                      <c15:dlblFieldTableCache>
                        <c:ptCount val="1"/>
                        <c:pt idx="0">
                          <c:v>6.9%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23BF-4241-9AD3-673B0F531D5E}"/>
                </c:ext>
              </c:extLst>
            </c:dLbl>
            <c:dLbl>
              <c:idx val="11"/>
              <c:tx>
                <c:strRef>
                  <c:f>Charts!$D$15</c:f>
                  <c:strCache>
                    <c:ptCount val="1"/>
                    <c:pt idx="0">
                      <c:v>8.4%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{098AE26B-F462-4786-B7B8-73733673A809}</c15:txfldGUID>
                      <c15:f>Charts!$D$15</c15:f>
                      <c15:dlblFieldTableCache>
                        <c:ptCount val="1"/>
                        <c:pt idx="0">
                          <c:v>8.4%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23BF-4241-9AD3-673B0F531D5E}"/>
                </c:ext>
              </c:extLst>
            </c:dLbl>
            <c:dLbl>
              <c:idx val="12"/>
              <c:tx>
                <c:strRef>
                  <c:f>Charts!$D$16</c:f>
                  <c:strCache>
                    <c:ptCount val="1"/>
                    <c:pt idx="0">
                      <c:v>9.7%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{7F424F53-454E-4518-9397-E964971ADCCB}</c15:txfldGUID>
                      <c15:f>Charts!$D$16</c15:f>
                      <c15:dlblFieldTableCache>
                        <c:ptCount val="1"/>
                        <c:pt idx="0">
                          <c:v>9.7%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23BF-4241-9AD3-673B0F531D5E}"/>
                </c:ext>
              </c:extLst>
            </c:dLbl>
            <c:dLbl>
              <c:idx val="13"/>
              <c:tx>
                <c:strRef>
                  <c:f>Charts!$D$17</c:f>
                  <c:strCache>
                    <c:ptCount val="1"/>
                    <c:pt idx="0">
                      <c:v>10.2%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{18F56007-17A2-40C7-84BF-CBD5321205F8}</c15:txfldGUID>
                      <c15:f>Charts!$D$17</c15:f>
                      <c15:dlblFieldTableCache>
                        <c:ptCount val="1"/>
                        <c:pt idx="0">
                          <c:v>10.2%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23BF-4241-9AD3-673B0F531D5E}"/>
                </c:ext>
              </c:extLst>
            </c:dLbl>
            <c:dLbl>
              <c:idx val="14"/>
              <c:tx>
                <c:strRef>
                  <c:f>Charts!$D$18</c:f>
                  <c:strCache>
                    <c:ptCount val="1"/>
                    <c:pt idx="0">
                      <c:v>19.0%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{A55CEB25-B7DC-40EC-803B-6169D384AA53}</c15:txfldGUID>
                      <c15:f>Charts!$D$18</c15:f>
                      <c15:dlblFieldTableCache>
                        <c:ptCount val="1"/>
                        <c:pt idx="0">
                          <c:v>19.0%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23BF-4241-9AD3-673B0F531D5E}"/>
                </c:ext>
              </c:extLst>
            </c:dLbl>
            <c:dLbl>
              <c:idx val="15"/>
              <c:tx>
                <c:strRef>
                  <c:f>Charts!$D$19</c:f>
                  <c:strCache>
                    <c:ptCount val="1"/>
                    <c:pt idx="0">
                      <c:v>26.9%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{6E5E8901-D1DE-4D67-BE13-B498D43A1BCA}</c15:txfldGUID>
                      <c15:f>Charts!$D$19</c15:f>
                      <c15:dlblFieldTableCache>
                        <c:ptCount val="1"/>
                        <c:pt idx="0">
                          <c:v>26.9%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23BF-4241-9AD3-673B0F531D5E}"/>
                </c:ext>
              </c:extLst>
            </c:dLbl>
            <c:dLbl>
              <c:idx val="16"/>
              <c:tx>
                <c:strRef>
                  <c:f>Charts!$D$20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{5CEC98EB-3610-4317-A1B9-2635A93F3C4F}</c15:txfldGUID>
                      <c15:f>Charts!$D$20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23BF-4241-9AD3-673B0F531D5E}"/>
                </c:ext>
              </c:extLst>
            </c:dLbl>
            <c:dLbl>
              <c:idx val="17"/>
              <c:tx>
                <c:strRef>
                  <c:f>Charts!$D$21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{36E77E71-BB96-44B0-8AA6-FCEC3F9EFD1E}</c15:txfldGUID>
                      <c15:f>Charts!$D$21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23BF-4241-9AD3-673B0F531D5E}"/>
                </c:ext>
              </c:extLst>
            </c:dLbl>
            <c:dLbl>
              <c:idx val="18"/>
              <c:tx>
                <c:strRef>
                  <c:f>Charts!$D$22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{FAE37ED9-9825-4B07-84BE-2D156C24A2C6}</c15:txfldGUID>
                      <c15:f>Charts!$D$22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23BF-4241-9AD3-673B0F531D5E}"/>
                </c:ext>
              </c:extLst>
            </c:dLbl>
            <c:dLbl>
              <c:idx val="19"/>
              <c:tx>
                <c:strRef>
                  <c:f>Charts!$D$23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{754C8A34-2755-4492-BE33-E989D9A9E5DB}</c15:txfldGUID>
                      <c15:f>Charts!$D$23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23BF-4241-9AD3-673B0F531D5E}"/>
                </c:ext>
              </c:extLst>
            </c:dLbl>
            <c:dLbl>
              <c:idx val="20"/>
              <c:tx>
                <c:strRef>
                  <c:f>Charts!$D$24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{CEC37707-D110-4045-883A-9E33FA772961}</c15:txfldGUID>
                      <c15:f>Charts!$D$24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23BF-4241-9AD3-673B0F531D5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Charts!$A$4:$A$19</c:f>
              <c:strCache>
                <c:ptCount val="16"/>
                <c:pt idx="0">
                  <c:v>Surrey</c:v>
                </c:pt>
                <c:pt idx="1">
                  <c:v>Copper Moki</c:v>
                </c:pt>
                <c:pt idx="2">
                  <c:v>Radnor</c:v>
                </c:pt>
                <c:pt idx="3">
                  <c:v>Kapuni</c:v>
                </c:pt>
                <c:pt idx="4">
                  <c:v>Ngatoro</c:v>
                </c:pt>
                <c:pt idx="5">
                  <c:v>Waihapa/Ngaere</c:v>
                </c:pt>
                <c:pt idx="6">
                  <c:v>McKee</c:v>
                </c:pt>
                <c:pt idx="7">
                  <c:v>Kowhai</c:v>
                </c:pt>
                <c:pt idx="8">
                  <c:v>Tui</c:v>
                </c:pt>
                <c:pt idx="9">
                  <c:v>Cheal</c:v>
                </c:pt>
                <c:pt idx="10">
                  <c:v>Maui</c:v>
                </c:pt>
                <c:pt idx="11">
                  <c:v>Kupe</c:v>
                </c:pt>
                <c:pt idx="12">
                  <c:v>Mangahewa</c:v>
                </c:pt>
                <c:pt idx="13">
                  <c:v>Turangi</c:v>
                </c:pt>
                <c:pt idx="14">
                  <c:v>Maari</c:v>
                </c:pt>
                <c:pt idx="15">
                  <c:v>Pohokura</c:v>
                </c:pt>
              </c:strCache>
            </c:strRef>
          </c:cat>
          <c:val>
            <c:numRef>
              <c:f>Charts!$B$4:$B$19</c:f>
              <c:numCache>
                <c:formatCode>_(* #,##0.0_);_(* \(#,##0.0\);_(* "-"??_);_(@_)</c:formatCode>
                <c:ptCount val="16"/>
                <c:pt idx="0">
                  <c:v>6.2269126599078253E-2</c:v>
                </c:pt>
                <c:pt idx="1">
                  <c:v>0.29899999999999999</c:v>
                </c:pt>
                <c:pt idx="2">
                  <c:v>0.35348736513820178</c:v>
                </c:pt>
                <c:pt idx="3">
                  <c:v>0.79811333352139879</c:v>
                </c:pt>
                <c:pt idx="4">
                  <c:v>1.739880036049932</c:v>
                </c:pt>
                <c:pt idx="5">
                  <c:v>1.488</c:v>
                </c:pt>
                <c:pt idx="6">
                  <c:v>2</c:v>
                </c:pt>
                <c:pt idx="7">
                  <c:v>2.8115454131098967</c:v>
                </c:pt>
                <c:pt idx="8">
                  <c:v>3.1399999999999997</c:v>
                </c:pt>
                <c:pt idx="9">
                  <c:v>4.173</c:v>
                </c:pt>
                <c:pt idx="10">
                  <c:v>6.4785050906111721</c:v>
                </c:pt>
                <c:pt idx="11">
                  <c:v>8.0500000000000007</c:v>
                </c:pt>
                <c:pt idx="12">
                  <c:v>8.1</c:v>
                </c:pt>
                <c:pt idx="13">
                  <c:v>10.783480883955839</c:v>
                </c:pt>
                <c:pt idx="14">
                  <c:v>15.456455251500568</c:v>
                </c:pt>
                <c:pt idx="15">
                  <c:v>25.582781896815892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3BF-4241-9AD3-673B0F531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35072"/>
        <c:axId val="119252096"/>
      </c:barChart>
      <c:catAx>
        <c:axId val="91635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9252096"/>
        <c:crosses val="autoZero"/>
        <c:auto val="1"/>
        <c:lblAlgn val="ctr"/>
        <c:lblOffset val="100"/>
        <c:tickLblSkip val="1"/>
        <c:noMultiLvlLbl val="0"/>
      </c:catAx>
      <c:valAx>
        <c:axId val="1192520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mmbbl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16350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/>
              <a:t>Natural Gas and LPG Remaining Reserves (PJ)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42413884310973"/>
          <c:y val="0.11115544472152951"/>
          <c:w val="0.78205131335327271"/>
          <c:h val="0.715089965375275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Remaining Reserves (mmbbl)</c:v>
                </c:pt>
              </c:strCache>
            </c:strRef>
          </c:tx>
          <c:invertIfNegative val="0"/>
          <c:dLbls>
            <c:dLbl>
              <c:idx val="0"/>
              <c:tx>
                <c:strRef>
                  <c:f>Charts!$C$28</c:f>
                  <c:strCache>
                    <c:ptCount val="1"/>
                    <c:pt idx="0">
                      <c:v>0.0%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{3EF1D719-06D7-46BF-B5DC-5DF79A230E6B}</c15:txfldGUID>
                      <c15:f>Charts!$C$28</c15:f>
                      <c15:dlblFieldTableCache>
                        <c:ptCount val="1"/>
                        <c:pt idx="0">
                          <c:v>0.0%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6427-4155-927F-A2438BF50D22}"/>
                </c:ext>
              </c:extLst>
            </c:dLbl>
            <c:dLbl>
              <c:idx val="1"/>
              <c:tx>
                <c:strRef>
                  <c:f>Charts!$C$29</c:f>
                  <c:strCache>
                    <c:ptCount val="1"/>
                    <c:pt idx="0">
                      <c:v>0.1%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{1DDC15D9-30DA-4BF7-9BF3-62796FB70B5F}</c15:txfldGUID>
                      <c15:f>Charts!$C$29</c15:f>
                      <c15:dlblFieldTableCache>
                        <c:ptCount val="1"/>
                        <c:pt idx="0">
                          <c:v>0.1%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6427-4155-927F-A2438BF50D22}"/>
                </c:ext>
              </c:extLst>
            </c:dLbl>
            <c:dLbl>
              <c:idx val="2"/>
              <c:tx>
                <c:strRef>
                  <c:f>Charts!$C$30</c:f>
                  <c:strCache>
                    <c:ptCount val="1"/>
                    <c:pt idx="0">
                      <c:v>0.2%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{72773914-972A-486F-A8C4-E09D48E39112}</c15:txfldGUID>
                      <c15:f>Charts!$C$30</c15:f>
                      <c15:dlblFieldTableCache>
                        <c:ptCount val="1"/>
                        <c:pt idx="0">
                          <c:v>0.2%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427-4155-927F-A2438BF50D22}"/>
                </c:ext>
              </c:extLst>
            </c:dLbl>
            <c:dLbl>
              <c:idx val="3"/>
              <c:tx>
                <c:strRef>
                  <c:f>Charts!$C$31</c:f>
                  <c:strCache>
                    <c:ptCount val="1"/>
                    <c:pt idx="0">
                      <c:v>0.5%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{533B6F55-C2B0-46D3-A6DD-4582528ECF99}</c15:txfldGUID>
                      <c15:f>Charts!$C$31</c15:f>
                      <c15:dlblFieldTableCache>
                        <c:ptCount val="1"/>
                        <c:pt idx="0">
                          <c:v>0.5%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6427-4155-927F-A2438BF50D22}"/>
                </c:ext>
              </c:extLst>
            </c:dLbl>
            <c:dLbl>
              <c:idx val="4"/>
              <c:tx>
                <c:strRef>
                  <c:f>Charts!$C$32</c:f>
                  <c:strCache>
                    <c:ptCount val="1"/>
                    <c:pt idx="0">
                      <c:v>0.7%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{76617643-89C1-4B4F-B3BA-B2B9C607C160}</c15:txfldGUID>
                      <c15:f>Charts!$C$32</c15:f>
                      <c15:dlblFieldTableCache>
                        <c:ptCount val="1"/>
                        <c:pt idx="0">
                          <c:v>0.7%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6427-4155-927F-A2438BF50D22}"/>
                </c:ext>
              </c:extLst>
            </c:dLbl>
            <c:dLbl>
              <c:idx val="5"/>
              <c:tx>
                <c:strRef>
                  <c:f>Charts!$C$33</c:f>
                  <c:strCache>
                    <c:ptCount val="1"/>
                    <c:pt idx="0">
                      <c:v>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{C2033D5B-7482-4B3B-A871-BF27FEFD48A5}</c15:txfldGUID>
                      <c15:f>Charts!$C$33</c15:f>
                      <c15:dlblFieldTableCache>
                        <c:ptCount val="1"/>
                        <c:pt idx="0">
                          <c:v>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6427-4155-927F-A2438BF50D22}"/>
                </c:ext>
              </c:extLst>
            </c:dLbl>
            <c:dLbl>
              <c:idx val="6"/>
              <c:tx>
                <c:strRef>
                  <c:f>Charts!$C$34</c:f>
                  <c:strCache>
                    <c:ptCount val="1"/>
                    <c:pt idx="0">
                      <c:v>1.7%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{9C2392CF-BF8D-4047-B028-399C071F9493}</c15:txfldGUID>
                      <c15:f>Charts!$C$34</c15:f>
                      <c15:dlblFieldTableCache>
                        <c:ptCount val="1"/>
                        <c:pt idx="0">
                          <c:v>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6427-4155-927F-A2438BF50D22}"/>
                </c:ext>
              </c:extLst>
            </c:dLbl>
            <c:dLbl>
              <c:idx val="7"/>
              <c:tx>
                <c:strRef>
                  <c:f>Charts!$C$35</c:f>
                  <c:strCache>
                    <c:ptCount val="1"/>
                    <c:pt idx="0">
                      <c:v>3.4%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{69C47CCB-B53B-42C8-AB0B-150EE5E1468A}</c15:txfldGUID>
                      <c15:f>Charts!$C$35</c15:f>
                      <c15:dlblFieldTableCache>
                        <c:ptCount val="1"/>
                        <c:pt idx="0">
                          <c:v>3.4%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6427-4155-927F-A2438BF50D22}"/>
                </c:ext>
              </c:extLst>
            </c:dLbl>
            <c:dLbl>
              <c:idx val="8"/>
              <c:tx>
                <c:strRef>
                  <c:f>Charts!$C$36</c:f>
                  <c:strCache>
                    <c:ptCount val="1"/>
                    <c:pt idx="0">
                      <c:v>9.0%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{04C12615-F4C8-4CC4-8F0D-301A766A17A2}</c15:txfldGUID>
                      <c15:f>Charts!$C$36</c15:f>
                      <c15:dlblFieldTableCache>
                        <c:ptCount val="1"/>
                        <c:pt idx="0">
                          <c:v>9.0%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427-4155-927F-A2438BF50D22}"/>
                </c:ext>
              </c:extLst>
            </c:dLbl>
            <c:dLbl>
              <c:idx val="9"/>
              <c:tx>
                <c:strRef>
                  <c:f>Charts!$C$37</c:f>
                  <c:strCache>
                    <c:ptCount val="1"/>
                    <c:pt idx="0">
                      <c:v>11.5%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{875B1507-4593-4D28-ADE1-A2D1805B1773}</c15:txfldGUID>
                      <c15:f>Charts!$C$37</c15:f>
                      <c15:dlblFieldTableCache>
                        <c:ptCount val="1"/>
                        <c:pt idx="0">
                          <c:v>11.5%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6427-4155-927F-A2438BF50D22}"/>
                </c:ext>
              </c:extLst>
            </c:dLbl>
            <c:dLbl>
              <c:idx val="10"/>
              <c:tx>
                <c:strRef>
                  <c:f>Charts!$C$38</c:f>
                  <c:strCache>
                    <c:ptCount val="1"/>
                    <c:pt idx="0">
                      <c:v>14.9%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{20F929A5-04F2-45B8-BE8C-22DEFDA96186}</c15:txfldGUID>
                      <c15:f>Charts!$C$38</c15:f>
                      <c15:dlblFieldTableCache>
                        <c:ptCount val="1"/>
                        <c:pt idx="0">
                          <c:v>14.9%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6427-4155-927F-A2438BF50D22}"/>
                </c:ext>
              </c:extLst>
            </c:dLbl>
            <c:dLbl>
              <c:idx val="11"/>
              <c:tx>
                <c:strRef>
                  <c:f>Charts!$C$39</c:f>
                  <c:strCache>
                    <c:ptCount val="1"/>
                    <c:pt idx="0">
                      <c:v>15.0%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{6C6479DC-5B5B-4035-81F6-2EA0DEB6B8EF}</c15:txfldGUID>
                      <c15:f>Charts!$C$39</c15:f>
                      <c15:dlblFieldTableCache>
                        <c:ptCount val="1"/>
                        <c:pt idx="0">
                          <c:v>15.0%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6427-4155-927F-A2438BF50D22}"/>
                </c:ext>
              </c:extLst>
            </c:dLbl>
            <c:dLbl>
              <c:idx val="12"/>
              <c:tx>
                <c:strRef>
                  <c:f>Charts!$C$40</c:f>
                  <c:strCache>
                    <c:ptCount val="1"/>
                    <c:pt idx="0">
                      <c:v>41.4%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{2270C17D-FEA8-4825-ADD4-4A714A599284}</c15:txfldGUID>
                      <c15:f>Charts!$C$40</c15:f>
                      <c15:dlblFieldTableCache>
                        <c:ptCount val="1"/>
                        <c:pt idx="0">
                          <c:v>41.4%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6427-4155-927F-A2438BF50D22}"/>
                </c:ext>
              </c:extLst>
            </c:dLbl>
            <c:dLbl>
              <c:idx val="13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{C3C2A2EC-F9ED-4F30-8872-22108C6DD4BD}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6427-4155-927F-A2438BF50D22}"/>
                </c:ext>
              </c:extLst>
            </c:dLbl>
            <c:dLbl>
              <c:idx val="14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{47D1CE6F-CDD0-49EC-BCD1-9FE47B638AD7}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6427-4155-927F-A2438BF50D22}"/>
                </c:ext>
              </c:extLst>
            </c:dLbl>
            <c:dLbl>
              <c:idx val="15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{332179CC-22B4-4945-A06D-807C3CADF206}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6427-4155-927F-A2438BF50D22}"/>
                </c:ext>
              </c:extLst>
            </c:dLbl>
            <c:dLbl>
              <c:idx val="16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{78C7998B-114D-4BC1-948E-C88A54EE60C1}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6427-4155-927F-A2438BF50D22}"/>
                </c:ext>
              </c:extLst>
            </c:dLbl>
            <c:dLbl>
              <c:idx val="17"/>
              <c:tx>
                <c:strRef>
                  <c:f>Charts!$C$41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{667A7229-2EE2-471B-BE35-E52F01037959}</c15:txfldGUID>
                      <c15:f>Charts!$C$41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6427-4155-927F-A2438BF50D22}"/>
                </c:ext>
              </c:extLst>
            </c:dLbl>
            <c:dLbl>
              <c:idx val="18"/>
              <c:tx>
                <c:strRef>
                  <c:f>Charts!$C$42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{61D9452E-A925-4359-97DD-272BF631E275}</c15:txfldGUID>
                      <c15:f>Charts!$C$42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6427-4155-927F-A2438BF50D22}"/>
                </c:ext>
              </c:extLst>
            </c:dLbl>
            <c:dLbl>
              <c:idx val="19"/>
              <c:tx>
                <c:strRef>
                  <c:f>Charts!$C$43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{282CA0F3-B66A-43F5-84B3-C11D971BDAA1}</c15:txfldGUID>
                      <c15:f>Charts!$C$43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6427-4155-927F-A2438BF50D22}"/>
                </c:ext>
              </c:extLst>
            </c:dLbl>
            <c:dLbl>
              <c:idx val="20"/>
              <c:tx>
                <c:strRef>
                  <c:f>Charts!$C$44</c:f>
                  <c:strCache>
                    <c:ptCount val="1"/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{3AE9E39E-AB5F-44C5-8194-5C77C7B46E1A}</c15:txfldGUID>
                      <c15:f>Charts!$C$44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6427-4155-927F-A2438BF50D2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Charts!$A$28:$A$40</c:f>
              <c:strCache>
                <c:ptCount val="13"/>
                <c:pt idx="0">
                  <c:v>Copper Moki</c:v>
                </c:pt>
                <c:pt idx="1">
                  <c:v>Waihapa/Ngaere</c:v>
                </c:pt>
                <c:pt idx="2">
                  <c:v>Cheal*</c:v>
                </c:pt>
                <c:pt idx="3">
                  <c:v>Radnor</c:v>
                </c:pt>
                <c:pt idx="4">
                  <c:v>Ngatoro</c:v>
                </c:pt>
                <c:pt idx="5">
                  <c:v>Kapuni</c:v>
                </c:pt>
                <c:pt idx="6">
                  <c:v>McKee</c:v>
                </c:pt>
                <c:pt idx="7">
                  <c:v>Kowhai</c:v>
                </c:pt>
                <c:pt idx="8">
                  <c:v>Maui*</c:v>
                </c:pt>
                <c:pt idx="9">
                  <c:v>Kupe*</c:v>
                </c:pt>
                <c:pt idx="10">
                  <c:v>Turangi</c:v>
                </c:pt>
                <c:pt idx="11">
                  <c:v>Mangahewa*</c:v>
                </c:pt>
                <c:pt idx="12">
                  <c:v>Pohokura</c:v>
                </c:pt>
              </c:strCache>
            </c:strRef>
          </c:cat>
          <c:val>
            <c:numRef>
              <c:f>Charts!$B$28:$B$40</c:f>
              <c:numCache>
                <c:formatCode>_(* #,##0.0_);_(* \(#,##0.0\);_(* "-"??_);_(@_)</c:formatCode>
                <c:ptCount val="13"/>
                <c:pt idx="0">
                  <c:v>0.79066444229999999</c:v>
                </c:pt>
                <c:pt idx="1">
                  <c:v>2.0529740048999998</c:v>
                </c:pt>
                <c:pt idx="2">
                  <c:v>3.3124490358000003</c:v>
                </c:pt>
                <c:pt idx="3">
                  <c:v>9.7208014880226656</c:v>
                </c:pt>
                <c:pt idx="4">
                  <c:v>15.729899136666885</c:v>
                </c:pt>
                <c:pt idx="5">
                  <c:v>35.971035860000001</c:v>
                </c:pt>
                <c:pt idx="6">
                  <c:v>36.419739648000004</c:v>
                </c:pt>
                <c:pt idx="7">
                  <c:v>72.591200000000001</c:v>
                </c:pt>
                <c:pt idx="8">
                  <c:v>190.73365849999999</c:v>
                </c:pt>
                <c:pt idx="9">
                  <c:v>242.37503100000001</c:v>
                </c:pt>
                <c:pt idx="10">
                  <c:v>314.55981419194177</c:v>
                </c:pt>
                <c:pt idx="11">
                  <c:v>316.73817474500004</c:v>
                </c:pt>
                <c:pt idx="12">
                  <c:v>875.04586492611975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427-4155-927F-A2438BF50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61376"/>
        <c:axId val="154262912"/>
      </c:barChart>
      <c:catAx>
        <c:axId val="15426137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4262912"/>
        <c:crosses val="autoZero"/>
        <c:auto val="1"/>
        <c:lblAlgn val="ctr"/>
        <c:lblOffset val="100"/>
        <c:tickLblSkip val="1"/>
        <c:noMultiLvlLbl val="0"/>
      </c:catAx>
      <c:valAx>
        <c:axId val="1542629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PJ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4261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Oil and Condensate Production</a:t>
            </a:r>
            <a:r>
              <a:rPr lang="en-US" baseline="0"/>
              <a:t> Profile (Forecast) to 2050 - mmbbl</a:t>
            </a:r>
            <a:endParaRPr lang="en-US"/>
          </a:p>
        </c:rich>
      </c:tx>
      <c:layout>
        <c:manualLayout>
          <c:xMode val="edge"/>
          <c:yMode val="edge"/>
          <c:x val="0.15021002518655385"/>
          <c:y val="4.91491679181321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892241938657184E-2"/>
          <c:y val="0.12357579751870224"/>
          <c:w val="0.91071594519584576"/>
          <c:h val="0.52143050400638247"/>
        </c:manualLayout>
      </c:layout>
      <c:areaChart>
        <c:grouping val="stacked"/>
        <c:varyColors val="0"/>
        <c:ser>
          <c:idx val="2"/>
          <c:order val="0"/>
          <c:tx>
            <c:strRef>
              <c:f>'Oil Production Profile'!$A$4</c:f>
              <c:strCache>
                <c:ptCount val="1"/>
                <c:pt idx="0">
                  <c:v>Maari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Profile'!$C$4:$AK$4</c:f>
              <c:numCache>
                <c:formatCode>#,##0.0_ ;\-#,##0.0\ </c:formatCode>
                <c:ptCount val="35"/>
                <c:pt idx="0">
                  <c:v>3.47</c:v>
                </c:pt>
                <c:pt idx="1">
                  <c:v>2.96</c:v>
                </c:pt>
                <c:pt idx="2">
                  <c:v>2.14</c:v>
                </c:pt>
                <c:pt idx="3">
                  <c:v>1.73</c:v>
                </c:pt>
                <c:pt idx="4">
                  <c:v>1.44</c:v>
                </c:pt>
                <c:pt idx="5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5-40BC-885E-AF2DBD327020}"/>
            </c:ext>
          </c:extLst>
        </c:ser>
        <c:ser>
          <c:idx val="3"/>
          <c:order val="1"/>
          <c:tx>
            <c:strRef>
              <c:f>'Oil Production Profile'!$A$5</c:f>
              <c:strCache>
                <c:ptCount val="1"/>
                <c:pt idx="0">
                  <c:v>Pohokura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Profile'!$C$5:$AK$5</c:f>
              <c:numCache>
                <c:formatCode>#,##0.0_ ;\-#,##0.0\ </c:formatCode>
                <c:ptCount val="35"/>
                <c:pt idx="0">
                  <c:v>3.88</c:v>
                </c:pt>
                <c:pt idx="1">
                  <c:v>3.44</c:v>
                </c:pt>
                <c:pt idx="2">
                  <c:v>2.86</c:v>
                </c:pt>
                <c:pt idx="3">
                  <c:v>2.2799999999999998</c:v>
                </c:pt>
                <c:pt idx="4">
                  <c:v>2.06</c:v>
                </c:pt>
                <c:pt idx="5">
                  <c:v>1.92</c:v>
                </c:pt>
                <c:pt idx="6">
                  <c:v>1.78</c:v>
                </c:pt>
                <c:pt idx="7">
                  <c:v>1.61</c:v>
                </c:pt>
                <c:pt idx="8">
                  <c:v>1.27</c:v>
                </c:pt>
                <c:pt idx="9">
                  <c:v>1.07</c:v>
                </c:pt>
                <c:pt idx="10">
                  <c:v>0.87</c:v>
                </c:pt>
                <c:pt idx="11">
                  <c:v>0.61</c:v>
                </c:pt>
                <c:pt idx="12">
                  <c:v>0.46</c:v>
                </c:pt>
                <c:pt idx="13">
                  <c:v>0.34</c:v>
                </c:pt>
                <c:pt idx="14">
                  <c:v>0.22</c:v>
                </c:pt>
                <c:pt idx="15">
                  <c:v>0.2</c:v>
                </c:pt>
                <c:pt idx="16">
                  <c:v>0.18</c:v>
                </c:pt>
                <c:pt idx="17">
                  <c:v>0.17</c:v>
                </c:pt>
                <c:pt idx="18">
                  <c:v>0.15</c:v>
                </c:pt>
                <c:pt idx="19">
                  <c:v>0.13</c:v>
                </c:pt>
                <c:pt idx="20">
                  <c:v>0.11</c:v>
                </c:pt>
                <c:pt idx="21">
                  <c:v>0.1</c:v>
                </c:pt>
                <c:pt idx="22">
                  <c:v>0.1</c:v>
                </c:pt>
                <c:pt idx="23">
                  <c:v>0.09</c:v>
                </c:pt>
                <c:pt idx="24">
                  <c:v>0.08</c:v>
                </c:pt>
                <c:pt idx="25">
                  <c:v>0.08</c:v>
                </c:pt>
                <c:pt idx="26">
                  <c:v>0.05</c:v>
                </c:pt>
                <c:pt idx="27">
                  <c:v>0.05</c:v>
                </c:pt>
                <c:pt idx="28">
                  <c:v>0.04</c:v>
                </c:pt>
                <c:pt idx="2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A5-40BC-885E-AF2DBD327020}"/>
            </c:ext>
          </c:extLst>
        </c:ser>
        <c:ser>
          <c:idx val="4"/>
          <c:order val="2"/>
          <c:tx>
            <c:strRef>
              <c:f>'Oil Production Profile'!$A$6</c:f>
              <c:strCache>
                <c:ptCount val="1"/>
                <c:pt idx="0">
                  <c:v>Tui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Profile'!$C$6:$AK$6</c:f>
              <c:numCache>
                <c:formatCode>#,##0.0_ ;\-#,##0.0\ </c:formatCode>
                <c:ptCount val="35"/>
                <c:pt idx="0">
                  <c:v>1.1000000000000001</c:v>
                </c:pt>
                <c:pt idx="1">
                  <c:v>0.82</c:v>
                </c:pt>
                <c:pt idx="2">
                  <c:v>0.68</c:v>
                </c:pt>
                <c:pt idx="3">
                  <c:v>0.59</c:v>
                </c:pt>
                <c:pt idx="4">
                  <c:v>0.52</c:v>
                </c:pt>
                <c:pt idx="5">
                  <c:v>0.46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A5-40BC-885E-AF2DBD327020}"/>
            </c:ext>
          </c:extLst>
        </c:ser>
        <c:ser>
          <c:idx val="5"/>
          <c:order val="3"/>
          <c:tx>
            <c:strRef>
              <c:f>'Oil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Profile'!$C$7:$AK$7</c:f>
              <c:numCache>
                <c:formatCode>#,##0.0_ ;\-#,##0.0\ </c:formatCode>
                <c:ptCount val="35"/>
                <c:pt idx="0">
                  <c:v>1.3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0.7</c:v>
                </c:pt>
                <c:pt idx="7">
                  <c:v>0.6</c:v>
                </c:pt>
                <c:pt idx="8">
                  <c:v>0.4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A5-40BC-885E-AF2DBD327020}"/>
            </c:ext>
          </c:extLst>
        </c:ser>
        <c:ser>
          <c:idx val="6"/>
          <c:order val="4"/>
          <c:tx>
            <c:strRef>
              <c:f>'Oil Production Profile'!$A$8</c:f>
              <c:strCache>
                <c:ptCount val="1"/>
                <c:pt idx="0">
                  <c:v>Maui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Profile'!$C$8:$AK$8</c:f>
              <c:numCache>
                <c:formatCode>#,##0.0_ ;\-#,##0.0\ </c:formatCode>
                <c:ptCount val="35"/>
                <c:pt idx="0">
                  <c:v>1.272802277724572</c:v>
                </c:pt>
                <c:pt idx="1">
                  <c:v>1.2482419964728135</c:v>
                </c:pt>
                <c:pt idx="2">
                  <c:v>1.1698742138364779</c:v>
                </c:pt>
                <c:pt idx="3">
                  <c:v>1.1864150943396226</c:v>
                </c:pt>
                <c:pt idx="4">
                  <c:v>0.93333333333333335</c:v>
                </c:pt>
                <c:pt idx="5">
                  <c:v>0.6554088050314465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A5-40BC-885E-AF2DBD327020}"/>
            </c:ext>
          </c:extLst>
        </c:ser>
        <c:ser>
          <c:idx val="7"/>
          <c:order val="5"/>
          <c:tx>
            <c:strRef>
              <c:f>'Oil Production Profile'!$A$9</c:f>
              <c:strCache>
                <c:ptCount val="1"/>
                <c:pt idx="0">
                  <c:v>Mangahewa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Profile'!$C$9:$AK$9</c:f>
              <c:numCache>
                <c:formatCode>#,##0.0_ ;\-#,##0.0\ </c:formatCode>
                <c:ptCount val="35"/>
                <c:pt idx="0">
                  <c:v>0.87974504360546812</c:v>
                </c:pt>
                <c:pt idx="1">
                  <c:v>0.90694325561379074</c:v>
                </c:pt>
                <c:pt idx="2">
                  <c:v>0.78096961667150422</c:v>
                </c:pt>
                <c:pt idx="3">
                  <c:v>0.77153516586433724</c:v>
                </c:pt>
                <c:pt idx="4">
                  <c:v>0.80238198556225948</c:v>
                </c:pt>
                <c:pt idx="5">
                  <c:v>0.85320186287330535</c:v>
                </c:pt>
                <c:pt idx="6">
                  <c:v>0.67402947166991123</c:v>
                </c:pt>
                <c:pt idx="7">
                  <c:v>0.53248328261922995</c:v>
                </c:pt>
                <c:pt idx="8">
                  <c:v>0.42066179326919168</c:v>
                </c:pt>
                <c:pt idx="9">
                  <c:v>0.33232281668266145</c:v>
                </c:pt>
                <c:pt idx="10">
                  <c:v>0.26253502517930255</c:v>
                </c:pt>
                <c:pt idx="11">
                  <c:v>0.20740266989164902</c:v>
                </c:pt>
                <c:pt idx="12">
                  <c:v>0.16384810921440274</c:v>
                </c:pt>
                <c:pt idx="13">
                  <c:v>0.12944000627937816</c:v>
                </c:pt>
                <c:pt idx="14">
                  <c:v>0.10225760496070875</c:v>
                </c:pt>
                <c:pt idx="15">
                  <c:v>8.0783507918959913E-2</c:v>
                </c:pt>
                <c:pt idx="16">
                  <c:v>6.3818971255978338E-2</c:v>
                </c:pt>
                <c:pt idx="17">
                  <c:v>5.0416987292222888E-2</c:v>
                </c:pt>
                <c:pt idx="18">
                  <c:v>3.982941996085608E-2</c:v>
                </c:pt>
                <c:pt idx="19">
                  <c:v>3.1465241769076308E-2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A5-40BC-885E-AF2DBD327020}"/>
            </c:ext>
          </c:extLst>
        </c:ser>
        <c:ser>
          <c:idx val="8"/>
          <c:order val="6"/>
          <c:tx>
            <c:strRef>
              <c:f>'Oil Production Profile'!$A$10</c:f>
              <c:strCache>
                <c:ptCount val="1"/>
                <c:pt idx="0">
                  <c:v>Turangi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Profile'!$C$10:$AK$10</c:f>
              <c:numCache>
                <c:formatCode>#,##0.0_ ;\-#,##0.0\ </c:formatCode>
                <c:ptCount val="35"/>
                <c:pt idx="0">
                  <c:v>0.34571790895281179</c:v>
                </c:pt>
                <c:pt idx="1">
                  <c:v>0.68016794672226344</c:v>
                </c:pt>
                <c:pt idx="2">
                  <c:v>0.77417491250784587</c:v>
                </c:pt>
                <c:pt idx="3">
                  <c:v>0.76879449865445537</c:v>
                </c:pt>
                <c:pt idx="4">
                  <c:v>0.77264105828332297</c:v>
                </c:pt>
                <c:pt idx="5">
                  <c:v>0.76536656369482214</c:v>
                </c:pt>
                <c:pt idx="6">
                  <c:v>0.7405098544433345</c:v>
                </c:pt>
                <c:pt idx="7">
                  <c:v>0.59868033608725957</c:v>
                </c:pt>
                <c:pt idx="8">
                  <c:v>0.49515190962447969</c:v>
                </c:pt>
                <c:pt idx="9">
                  <c:v>0.41749589560249006</c:v>
                </c:pt>
                <c:pt idx="10">
                  <c:v>0.3592547647979048</c:v>
                </c:pt>
                <c:pt idx="11">
                  <c:v>0.3146188166636395</c:v>
                </c:pt>
                <c:pt idx="12">
                  <c:v>0.28015873436221828</c:v>
                </c:pt>
                <c:pt idx="13">
                  <c:v>0.25005331988548746</c:v>
                </c:pt>
                <c:pt idx="14">
                  <c:v>0.22592522381896588</c:v>
                </c:pt>
                <c:pt idx="15">
                  <c:v>0.20593840830840535</c:v>
                </c:pt>
                <c:pt idx="16">
                  <c:v>0.18931884197229129</c:v>
                </c:pt>
                <c:pt idx="17">
                  <c:v>0.17403052268101285</c:v>
                </c:pt>
                <c:pt idx="18">
                  <c:v>0.16084923616856223</c:v>
                </c:pt>
                <c:pt idx="19">
                  <c:v>0.14951933072452961</c:v>
                </c:pt>
                <c:pt idx="20">
                  <c:v>0.13983929881446758</c:v>
                </c:pt>
                <c:pt idx="21">
                  <c:v>0.13068744118570541</c:v>
                </c:pt>
                <c:pt idx="22">
                  <c:v>0.12281342841930967</c:v>
                </c:pt>
                <c:pt idx="23">
                  <c:v>0.11567532486216199</c:v>
                </c:pt>
                <c:pt idx="24">
                  <c:v>0.10949153809847462</c:v>
                </c:pt>
                <c:pt idx="25">
                  <c:v>0.10334177347549246</c:v>
                </c:pt>
                <c:pt idx="26">
                  <c:v>9.8099967589536152E-2</c:v>
                </c:pt>
                <c:pt idx="27">
                  <c:v>9.330676249050808E-2</c:v>
                </c:pt>
                <c:pt idx="28">
                  <c:v>8.9127805554480161E-2</c:v>
                </c:pt>
                <c:pt idx="29">
                  <c:v>8.4843440533494199E-2</c:v>
                </c:pt>
                <c:pt idx="30">
                  <c:v>8.111543161267748E-2</c:v>
                </c:pt>
                <c:pt idx="31">
                  <c:v>7.4293662967244725E-2</c:v>
                </c:pt>
                <c:pt idx="32">
                  <c:v>6.9274875736913363E-2</c:v>
                </c:pt>
                <c:pt idx="33">
                  <c:v>6.6253719170405012E-2</c:v>
                </c:pt>
                <c:pt idx="34">
                  <c:v>6.367767399641483E-2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A5-40BC-885E-AF2DBD327020}"/>
            </c:ext>
          </c:extLst>
        </c:ser>
        <c:ser>
          <c:idx val="9"/>
          <c:order val="7"/>
          <c:tx>
            <c:strRef>
              <c:f>'Oil Production Profile'!$A$11</c:f>
              <c:strCache>
                <c:ptCount val="1"/>
                <c:pt idx="0">
                  <c:v>Kapuni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Profile'!$C$11:$AK$11</c:f>
              <c:numCache>
                <c:formatCode>#,##0.0_ ;\-#,##0.0\ </c:formatCode>
                <c:ptCount val="35"/>
                <c:pt idx="0">
                  <c:v>0.26037735849056604</c:v>
                </c:pt>
                <c:pt idx="1">
                  <c:v>0.22125786163522013</c:v>
                </c:pt>
                <c:pt idx="2">
                  <c:v>0.16603773584905659</c:v>
                </c:pt>
                <c:pt idx="3">
                  <c:v>0.13773584905660377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A5-40BC-885E-AF2DBD327020}"/>
            </c:ext>
          </c:extLst>
        </c:ser>
        <c:ser>
          <c:idx val="10"/>
          <c:order val="8"/>
          <c:tx>
            <c:strRef>
              <c:f>'Oil Production Profile'!$A$12</c:f>
              <c:strCache>
                <c:ptCount val="1"/>
                <c:pt idx="0">
                  <c:v>Cheal</c:v>
                </c:pt>
              </c:strCache>
            </c:strRef>
          </c:tx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Profile'!$C$12:$AK$12</c:f>
              <c:numCache>
                <c:formatCode>#,##0.0_ ;\-#,##0.0\ </c:formatCode>
                <c:ptCount val="35"/>
                <c:pt idx="0">
                  <c:v>0.53700000000000003</c:v>
                </c:pt>
                <c:pt idx="1">
                  <c:v>0.45100000000000001</c:v>
                </c:pt>
                <c:pt idx="2">
                  <c:v>0.60799999999999998</c:v>
                </c:pt>
                <c:pt idx="3">
                  <c:v>0.55100000000000005</c:v>
                </c:pt>
                <c:pt idx="4">
                  <c:v>0.49</c:v>
                </c:pt>
                <c:pt idx="5">
                  <c:v>0.36599999999999999</c:v>
                </c:pt>
                <c:pt idx="6">
                  <c:v>0.26600000000000001</c:v>
                </c:pt>
                <c:pt idx="7">
                  <c:v>0.19400000000000001</c:v>
                </c:pt>
                <c:pt idx="8">
                  <c:v>0.14199999999999999</c:v>
                </c:pt>
                <c:pt idx="9">
                  <c:v>0.114</c:v>
                </c:pt>
                <c:pt idx="10">
                  <c:v>8.6999999999999994E-2</c:v>
                </c:pt>
                <c:pt idx="11">
                  <c:v>4.8000000000000001E-2</c:v>
                </c:pt>
                <c:pt idx="12">
                  <c:v>3.7116174710999997E-2</c:v>
                </c:pt>
                <c:pt idx="13">
                  <c:v>6.4000000000000001E-2</c:v>
                </c:pt>
                <c:pt idx="14">
                  <c:v>4.9000000000000002E-2</c:v>
                </c:pt>
                <c:pt idx="15">
                  <c:v>3.9E-2</c:v>
                </c:pt>
                <c:pt idx="16">
                  <c:v>3.3000000000000002E-2</c:v>
                </c:pt>
                <c:pt idx="17">
                  <c:v>2.9000000000000001E-2</c:v>
                </c:pt>
                <c:pt idx="18">
                  <c:v>2.5000000000000001E-2</c:v>
                </c:pt>
                <c:pt idx="19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AA5-40BC-885E-AF2DBD327020}"/>
            </c:ext>
          </c:extLst>
        </c:ser>
        <c:ser>
          <c:idx val="11"/>
          <c:order val="9"/>
          <c:tx>
            <c:strRef>
              <c:f>'Oil Production Profile'!$A$13</c:f>
              <c:strCache>
                <c:ptCount val="1"/>
                <c:pt idx="0">
                  <c:v>Kowhai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Profile'!$C$13:$AK$13</c:f>
              <c:numCache>
                <c:formatCode>#,##0.0_ ;\-#,##0.0\ </c:formatCode>
                <c:ptCount val="35"/>
                <c:pt idx="0">
                  <c:v>0.21296867886746854</c:v>
                </c:pt>
                <c:pt idx="1">
                  <c:v>0.39219197405525152</c:v>
                </c:pt>
                <c:pt idx="2">
                  <c:v>0.37589399408954038</c:v>
                </c:pt>
                <c:pt idx="3">
                  <c:v>0.27311184951163675</c:v>
                </c:pt>
                <c:pt idx="4">
                  <c:v>0.20145365577798827</c:v>
                </c:pt>
                <c:pt idx="5">
                  <c:v>0.15696467696930133</c:v>
                </c:pt>
                <c:pt idx="6">
                  <c:v>0.12856049225205679</c:v>
                </c:pt>
                <c:pt idx="7">
                  <c:v>0.10780497004563187</c:v>
                </c:pt>
                <c:pt idx="8">
                  <c:v>9.2798884755193975E-2</c:v>
                </c:pt>
                <c:pt idx="9">
                  <c:v>8.0473123494636742E-2</c:v>
                </c:pt>
                <c:pt idx="10">
                  <c:v>7.100715474710026E-2</c:v>
                </c:pt>
                <c:pt idx="11">
                  <c:v>6.3385114947409171E-2</c:v>
                </c:pt>
                <c:pt idx="12">
                  <c:v>5.7012817172321248E-2</c:v>
                </c:pt>
                <c:pt idx="13">
                  <c:v>5.1395013074341113E-2</c:v>
                </c:pt>
                <c:pt idx="14">
                  <c:v>4.6815337677195819E-2</c:v>
                </c:pt>
                <c:pt idx="15">
                  <c:v>4.2851431707953774E-2</c:v>
                </c:pt>
                <c:pt idx="16">
                  <c:v>3.9525178550314816E-2</c:v>
                </c:pt>
                <c:pt idx="17">
                  <c:v>3.6347135836766652E-2</c:v>
                </c:pt>
                <c:pt idx="18">
                  <c:v>3.3659180106660837E-2</c:v>
                </c:pt>
                <c:pt idx="19">
                  <c:v>3.1325516147136113E-2</c:v>
                </c:pt>
                <c:pt idx="20">
                  <c:v>2.9330711773019744E-2</c:v>
                </c:pt>
                <c:pt idx="21">
                  <c:v>2.610854827087928E-2</c:v>
                </c:pt>
                <c:pt idx="22">
                  <c:v>2.3528941789018272E-2</c:v>
                </c:pt>
                <c:pt idx="23">
                  <c:v>2.2187718668155117E-2</c:v>
                </c:pt>
                <c:pt idx="24">
                  <c:v>2.1004828013133251E-2</c:v>
                </c:pt>
                <c:pt idx="25">
                  <c:v>1.8714829970003084E-2</c:v>
                </c:pt>
                <c:pt idx="26">
                  <c:v>1.5770438430210594E-2</c:v>
                </c:pt>
                <c:pt idx="27">
                  <c:v>1.5012601668231058E-2</c:v>
                </c:pt>
                <c:pt idx="28">
                  <c:v>1.2106630363685136E-2</c:v>
                </c:pt>
                <c:pt idx="29">
                  <c:v>1.0645334815770719E-2</c:v>
                </c:pt>
                <c:pt idx="30">
                  <c:v>1.02072492856627E-2</c:v>
                </c:pt>
                <c:pt idx="31">
                  <c:v>9.7974168658808026E-3</c:v>
                </c:pt>
                <c:pt idx="32">
                  <c:v>9.4391647896528482E-3</c:v>
                </c:pt>
                <c:pt idx="33">
                  <c:v>9.0529291350580701E-3</c:v>
                </c:pt>
                <c:pt idx="34">
                  <c:v>8.7141202954993269E-3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A5-40BC-885E-AF2DBD327020}"/>
            </c:ext>
          </c:extLst>
        </c:ser>
        <c:ser>
          <c:idx val="0"/>
          <c:order val="10"/>
          <c:tx>
            <c:strRef>
              <c:f>'Oil Production Profile'!$A$14</c:f>
              <c:strCache>
                <c:ptCount val="1"/>
                <c:pt idx="0">
                  <c:v>Ngatoro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Profile'!$C$14:$AK$14</c:f>
              <c:numCache>
                <c:formatCode>#,##0.0_ ;\-#,##0.0\ </c:formatCode>
                <c:ptCount val="35"/>
                <c:pt idx="0">
                  <c:v>0.17407952627093731</c:v>
                </c:pt>
                <c:pt idx="1">
                  <c:v>0.15334546510501096</c:v>
                </c:pt>
                <c:pt idx="2">
                  <c:v>0.12053778292834477</c:v>
                </c:pt>
                <c:pt idx="3">
                  <c:v>0.10039945818480159</c:v>
                </c:pt>
                <c:pt idx="4">
                  <c:v>8.726472454906184E-2</c:v>
                </c:pt>
                <c:pt idx="5">
                  <c:v>7.6996644994182226E-2</c:v>
                </c:pt>
                <c:pt idx="6">
                  <c:v>6.975279039818981E-2</c:v>
                </c:pt>
                <c:pt idx="7">
                  <c:v>6.2724077048738322E-2</c:v>
                </c:pt>
                <c:pt idx="8">
                  <c:v>5.7961285593578063E-2</c:v>
                </c:pt>
                <c:pt idx="9">
                  <c:v>5.4222531450745223E-2</c:v>
                </c:pt>
                <c:pt idx="10">
                  <c:v>5.1240594502140531E-2</c:v>
                </c:pt>
                <c:pt idx="11">
                  <c:v>4.8232758713252229E-2</c:v>
                </c:pt>
                <c:pt idx="12">
                  <c:v>4.4634402665275956E-2</c:v>
                </c:pt>
                <c:pt idx="13">
                  <c:v>4.2860573539095607E-2</c:v>
                </c:pt>
                <c:pt idx="14">
                  <c:v>4.1337820296290725E-2</c:v>
                </c:pt>
                <c:pt idx="15">
                  <c:v>3.9759481379434809E-2</c:v>
                </c:pt>
                <c:pt idx="16">
                  <c:v>3.7428368643735194E-2</c:v>
                </c:pt>
                <c:pt idx="17">
                  <c:v>3.6018631049058371E-2</c:v>
                </c:pt>
                <c:pt idx="18">
                  <c:v>3.4946795453103696E-2</c:v>
                </c:pt>
                <c:pt idx="19">
                  <c:v>3.3942191529065802E-2</c:v>
                </c:pt>
                <c:pt idx="20">
                  <c:v>3.2274033369318798E-2</c:v>
                </c:pt>
                <c:pt idx="21">
                  <c:v>3.1059362370077261E-2</c:v>
                </c:pt>
                <c:pt idx="22">
                  <c:v>3.029167056934293E-2</c:v>
                </c:pt>
                <c:pt idx="23">
                  <c:v>2.9063615381762234E-2</c:v>
                </c:pt>
                <c:pt idx="24">
                  <c:v>2.7855033257887307E-2</c:v>
                </c:pt>
                <c:pt idx="25">
                  <c:v>2.7175646637943959E-2</c:v>
                </c:pt>
                <c:pt idx="26">
                  <c:v>2.6598001468874345E-2</c:v>
                </c:pt>
                <c:pt idx="27">
                  <c:v>2.6044391362422037E-2</c:v>
                </c:pt>
                <c:pt idx="28">
                  <c:v>2.5583246549693014E-2</c:v>
                </c:pt>
                <c:pt idx="29">
                  <c:v>2.5003516310441488E-2</c:v>
                </c:pt>
                <c:pt idx="30">
                  <c:v>2.451365329113012E-2</c:v>
                </c:pt>
                <c:pt idx="31">
                  <c:v>2.4042607530598156E-2</c:v>
                </c:pt>
                <c:pt idx="32">
                  <c:v>2.3653943609598386E-2</c:v>
                </c:pt>
                <c:pt idx="33">
                  <c:v>2.1541469585444346E-2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A5-40BC-885E-AF2DBD327020}"/>
            </c:ext>
          </c:extLst>
        </c:ser>
        <c:ser>
          <c:idx val="12"/>
          <c:order val="11"/>
          <c:tx>
            <c:strRef>
              <c:f>'Oil Production Profile'!$A$15</c:f>
              <c:strCache>
                <c:ptCount val="1"/>
                <c:pt idx="0">
                  <c:v>Surrey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Profile'!$C$15:$AK$15</c:f>
              <c:numCache>
                <c:formatCode>#,##0.0_ ;\-#,##0.0\ </c:formatCode>
                <c:ptCount val="35"/>
                <c:pt idx="0">
                  <c:v>9.2783675624763893E-3</c:v>
                </c:pt>
                <c:pt idx="1">
                  <c:v>8.1610805326536844E-3</c:v>
                </c:pt>
                <c:pt idx="2">
                  <c:v>7.2475036871215677E-3</c:v>
                </c:pt>
                <c:pt idx="3">
                  <c:v>6.4756809023106161E-3</c:v>
                </c:pt>
                <c:pt idx="4">
                  <c:v>5.8339168151421801E-3</c:v>
                </c:pt>
                <c:pt idx="5">
                  <c:v>5.253196653509146E-3</c:v>
                </c:pt>
                <c:pt idx="6">
                  <c:v>4.7648514169680951E-3</c:v>
                </c:pt>
                <c:pt idx="7">
                  <c:v>4.3399524495585338E-3</c:v>
                </c:pt>
                <c:pt idx="8">
                  <c:v>3.9790218632902545E-3</c:v>
                </c:pt>
                <c:pt idx="9">
                  <c:v>3.641113202224273E-3</c:v>
                </c:pt>
                <c:pt idx="10">
                  <c:v>3.3520717179195223E-3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AA5-40BC-885E-AF2DBD327020}"/>
            </c:ext>
          </c:extLst>
        </c:ser>
        <c:ser>
          <c:idx val="13"/>
          <c:order val="12"/>
          <c:tx>
            <c:strRef>
              <c:f>'Oil Production Profile'!$A$16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Profile'!$C$16:$AK$16</c:f>
              <c:numCache>
                <c:formatCode>#,##0.0_ ;\-#,##0.0\ </c:formatCode>
                <c:ptCount val="35"/>
                <c:pt idx="0">
                  <c:v>2.7800000000000002E-2</c:v>
                </c:pt>
                <c:pt idx="1">
                  <c:v>4.9100000000000005E-2</c:v>
                </c:pt>
                <c:pt idx="2">
                  <c:v>5.91E-2</c:v>
                </c:pt>
                <c:pt idx="3">
                  <c:v>7.1400000000000005E-2</c:v>
                </c:pt>
                <c:pt idx="4">
                  <c:v>4.7E-2</c:v>
                </c:pt>
                <c:pt idx="5">
                  <c:v>3.6400000000000002E-2</c:v>
                </c:pt>
                <c:pt idx="6">
                  <c:v>2.98E-2</c:v>
                </c:pt>
                <c:pt idx="7">
                  <c:v>2.5000000000000001E-2</c:v>
                </c:pt>
                <c:pt idx="8">
                  <c:v>2.1499999999999998E-2</c:v>
                </c:pt>
                <c:pt idx="9">
                  <c:v>1.8499999999999999E-2</c:v>
                </c:pt>
                <c:pt idx="10">
                  <c:v>1.6E-2</c:v>
                </c:pt>
                <c:pt idx="11">
                  <c:v>1.35E-2</c:v>
                </c:pt>
                <c:pt idx="12">
                  <c:v>1.2E-2</c:v>
                </c:pt>
                <c:pt idx="13">
                  <c:v>1.0699999999999999E-2</c:v>
                </c:pt>
                <c:pt idx="14">
                  <c:v>9.5999999999999992E-3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AA5-40BC-885E-AF2DBD327020}"/>
            </c:ext>
          </c:extLst>
        </c:ser>
        <c:ser>
          <c:idx val="14"/>
          <c:order val="13"/>
          <c:tx>
            <c:strRef>
              <c:f>'Oil Production Profile'!$A$17</c:f>
              <c:strCache>
                <c:ptCount val="1"/>
                <c:pt idx="0">
                  <c:v>McKee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Profile'!$C$17:$AK$17</c:f>
              <c:numCache>
                <c:formatCode>#,##0.0_ ;\-#,##0.0\ </c:formatCode>
                <c:ptCount val="35"/>
                <c:pt idx="0">
                  <c:v>3.5968197882430254E-2</c:v>
                </c:pt>
                <c:pt idx="1">
                  <c:v>5.6327507227983437E-2</c:v>
                </c:pt>
                <c:pt idx="2">
                  <c:v>7.6854380981222978E-2</c:v>
                </c:pt>
                <c:pt idx="3">
                  <c:v>6.7482503021508933E-2</c:v>
                </c:pt>
                <c:pt idx="4">
                  <c:v>6.2187558981344551E-2</c:v>
                </c:pt>
                <c:pt idx="5">
                  <c:v>0.13952592076199663</c:v>
                </c:pt>
                <c:pt idx="6">
                  <c:v>0.22077296489444242</c:v>
                </c:pt>
                <c:pt idx="7">
                  <c:v>0.19365142488063763</c:v>
                </c:pt>
                <c:pt idx="8">
                  <c:v>0.16114999090621207</c:v>
                </c:pt>
                <c:pt idx="9">
                  <c:v>0.12866375657214979</c:v>
                </c:pt>
                <c:pt idx="10">
                  <c:v>6.4906766784584999E-2</c:v>
                </c:pt>
                <c:pt idx="11">
                  <c:v>4.8763700688402883E-2</c:v>
                </c:pt>
                <c:pt idx="12">
                  <c:v>9.7462159729618178E-2</c:v>
                </c:pt>
                <c:pt idx="13">
                  <c:v>0.12395304125195293</c:v>
                </c:pt>
                <c:pt idx="14">
                  <c:v>0.13594226458301417</c:v>
                </c:pt>
                <c:pt idx="15">
                  <c:v>9.7074072089611357E-2</c:v>
                </c:pt>
                <c:pt idx="16">
                  <c:v>7.5498525609258904E-2</c:v>
                </c:pt>
                <c:pt idx="17">
                  <c:v>6.4115508081847433E-2</c:v>
                </c:pt>
                <c:pt idx="18">
                  <c:v>5.5374483662632069E-2</c:v>
                </c:pt>
                <c:pt idx="19">
                  <c:v>4.7684174270331704E-2</c:v>
                </c:pt>
                <c:pt idx="20">
                  <c:v>4.1920992344385427E-2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A5-40BC-885E-AF2DBD327020}"/>
            </c:ext>
          </c:extLst>
        </c:ser>
        <c:ser>
          <c:idx val="15"/>
          <c:order val="14"/>
          <c:tx>
            <c:strRef>
              <c:f>'Oil Production Profile'!$A$18</c:f>
              <c:strCache>
                <c:ptCount val="1"/>
                <c:pt idx="0">
                  <c:v>Copper Moki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Profile'!$C$18:$AK$18</c:f>
              <c:numCache>
                <c:formatCode>#,##0.0_ ;\-#,##0.0\ </c:formatCode>
                <c:ptCount val="35"/>
                <c:pt idx="0">
                  <c:v>3.2199999999999999E-2</c:v>
                </c:pt>
                <c:pt idx="1">
                  <c:v>2.07E-2</c:v>
                </c:pt>
                <c:pt idx="2">
                  <c:v>1.6E-2</c:v>
                </c:pt>
                <c:pt idx="3">
                  <c:v>1.26E-2</c:v>
                </c:pt>
                <c:pt idx="4">
                  <c:v>1.01E-2</c:v>
                </c:pt>
                <c:pt idx="5">
                  <c:v>8.199999999999999E-3</c:v>
                </c:pt>
                <c:pt idx="6">
                  <c:v>6.6E-3</c:v>
                </c:pt>
                <c:pt idx="7">
                  <c:v>4.0000000000000001E-3</c:v>
                </c:pt>
                <c:pt idx="8">
                  <c:v>3.3999999999999998E-3</c:v>
                </c:pt>
                <c:pt idx="9">
                  <c:v>2.8E-3</c:v>
                </c:pt>
                <c:pt idx="10">
                  <c:v>2.3999999999999998E-3</c:v>
                </c:pt>
                <c:pt idx="11">
                  <c:v>2.1000000000000003E-3</c:v>
                </c:pt>
                <c:pt idx="12">
                  <c:v>8.9999999999999998E-4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AA5-40BC-885E-AF2DBD327020}"/>
            </c:ext>
          </c:extLst>
        </c:ser>
        <c:ser>
          <c:idx val="16"/>
          <c:order val="15"/>
          <c:tx>
            <c:strRef>
              <c:f>'Oil Production Profile'!$A$19</c:f>
              <c:strCache>
                <c:ptCount val="1"/>
                <c:pt idx="0">
                  <c:v>Rimu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Profile'!$C$19:$AK$19</c:f>
              <c:numCache>
                <c:formatCode>#,##0.0_ ;\-#,##0.0\ </c:formatCode>
                <c:ptCount val="35"/>
                <c:pt idx="0">
                  <c:v>6.4355999999999997E-3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AA5-40BC-885E-AF2DBD327020}"/>
            </c:ext>
          </c:extLst>
        </c:ser>
        <c:ser>
          <c:idx val="17"/>
          <c:order val="16"/>
          <c:tx>
            <c:strRef>
              <c:f>'Oil Production Profile'!$A$20</c:f>
              <c:strCache>
                <c:ptCount val="1"/>
                <c:pt idx="0">
                  <c:v>Radnor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Profile'!$C$20:$AK$20</c:f>
              <c:numCache>
                <c:formatCode>#,##0.0_ ;\-#,##0.0\ </c:formatCode>
                <c:ptCount val="35"/>
                <c:pt idx="0">
                  <c:v>1.9130433272448358E-2</c:v>
                </c:pt>
                <c:pt idx="1">
                  <c:v>1.7639687315881312E-2</c:v>
                </c:pt>
                <c:pt idx="2">
                  <c:v>9.0665344670588899E-2</c:v>
                </c:pt>
                <c:pt idx="3">
                  <c:v>6.6043960412619826E-2</c:v>
                </c:pt>
                <c:pt idx="4">
                  <c:v>3.4787089027626748E-2</c:v>
                </c:pt>
                <c:pt idx="5">
                  <c:v>2.3184766767827717E-2</c:v>
                </c:pt>
                <c:pt idx="6">
                  <c:v>1.6923790767007424E-2</c:v>
                </c:pt>
                <c:pt idx="7">
                  <c:v>1.3337946286703588E-2</c:v>
                </c:pt>
                <c:pt idx="8">
                  <c:v>1.0807273162656377E-2</c:v>
                </c:pt>
                <c:pt idx="9">
                  <c:v>9.0458524369521082E-3</c:v>
                </c:pt>
                <c:pt idx="10">
                  <c:v>7.7726601628815553E-3</c:v>
                </c:pt>
                <c:pt idx="11">
                  <c:v>6.7862193502749345E-3</c:v>
                </c:pt>
                <c:pt idx="12">
                  <c:v>5.9821513223343838E-3</c:v>
                </c:pt>
                <c:pt idx="13">
                  <c:v>5.3180236770165902E-3</c:v>
                </c:pt>
                <c:pt idx="14">
                  <c:v>4.8002712551906681E-3</c:v>
                </c:pt>
                <c:pt idx="15">
                  <c:v>4.3657842096238185E-3</c:v>
                </c:pt>
                <c:pt idx="16">
                  <c:v>4.0075458194061457E-3</c:v>
                </c:pt>
                <c:pt idx="17">
                  <c:v>3.6794827561471579E-3</c:v>
                </c:pt>
                <c:pt idx="18">
                  <c:v>3.4045075886976446E-3</c:v>
                </c:pt>
                <c:pt idx="19">
                  <c:v>3.1490291715230009E-3</c:v>
                </c:pt>
                <c:pt idx="20">
                  <c:v>2.9437958117377243E-3</c:v>
                </c:pt>
                <c:pt idx="21">
                  <c:v>4.7062706640210381E-4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A5-40BC-885E-AF2DBD327020}"/>
            </c:ext>
          </c:extLst>
        </c:ser>
        <c:ser>
          <c:idx val="18"/>
          <c:order val="17"/>
          <c:tx>
            <c:strRef>
              <c:f>'Oil Production Profile'!$A$21</c:f>
              <c:strCache>
                <c:ptCount val="1"/>
                <c:pt idx="0">
                  <c:v>Moturoa</c:v>
                </c:pt>
              </c:strCache>
            </c:strRef>
          </c:tx>
          <c:spPr>
            <a:ln w="25400">
              <a:noFill/>
            </a:ln>
          </c:spPr>
          <c:cat>
            <c:numRef>
              <c:f>'Oil Production Profile'!$C$3:$AK$3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'Oil Production Profile'!$C$21:$AK$21</c:f>
              <c:numCache>
                <c:formatCode>#,##0.0_ ;\-#,##0.0\ </c:formatCode>
                <c:ptCount val="35"/>
                <c:pt idx="4">
                  <c:v>9.4600387788039083E-4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A5-40BC-885E-AF2DBD32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33248"/>
        <c:axId val="157819648"/>
      </c:areaChart>
      <c:catAx>
        <c:axId val="158133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7819648"/>
        <c:crosses val="autoZero"/>
        <c:auto val="1"/>
        <c:lblAlgn val="ctr"/>
        <c:lblOffset val="100"/>
        <c:noMultiLvlLbl val="0"/>
      </c:catAx>
      <c:valAx>
        <c:axId val="15781964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8133248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0.15848011821488819"/>
          <c:y val="0.74816816400152619"/>
          <c:w val="0.74976499264577334"/>
          <c:h val="0.17406584169594816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 Production Profile</a:t>
            </a:r>
            <a:r>
              <a:rPr lang="en-US" baseline="0"/>
              <a:t> (Forecast) to 2050 - PJ</a:t>
            </a:r>
            <a:endParaRPr lang="en-US"/>
          </a:p>
        </c:rich>
      </c:tx>
      <c:layout>
        <c:manualLayout>
          <c:xMode val="edge"/>
          <c:yMode val="edge"/>
          <c:x val="0.13172827034582013"/>
          <c:y val="1.7582417582417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024198644765192E-2"/>
          <c:y val="0.13584361276874288"/>
          <c:w val="0.90819958577234083"/>
          <c:h val="0.50514285714285712"/>
        </c:manualLayout>
      </c:layout>
      <c:areaChart>
        <c:grouping val="stacked"/>
        <c:varyColors val="0"/>
        <c:ser>
          <c:idx val="0"/>
          <c:order val="0"/>
          <c:tx>
            <c:strRef>
              <c:f>'Gas LPG Production Profile'!$A$4</c:f>
              <c:strCache>
                <c:ptCount val="1"/>
                <c:pt idx="0">
                  <c:v>Pohokura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Profile'!$B$4:$AJ$4</c:f>
              <c:numCache>
                <c:formatCode>0.0</c:formatCode>
                <c:ptCount val="35"/>
                <c:pt idx="0">
                  <c:v>72.051020747999999</c:v>
                </c:pt>
                <c:pt idx="1">
                  <c:v>71.992404558000004</c:v>
                </c:pt>
                <c:pt idx="2">
                  <c:v>72.062743986000001</c:v>
                </c:pt>
                <c:pt idx="3">
                  <c:v>72.051020747999999</c:v>
                </c:pt>
                <c:pt idx="4">
                  <c:v>72.051020747999999</c:v>
                </c:pt>
                <c:pt idx="5">
                  <c:v>72.039297510000011</c:v>
                </c:pt>
                <c:pt idx="6">
                  <c:v>71.945511605999997</c:v>
                </c:pt>
                <c:pt idx="7">
                  <c:v>69.905668194</c:v>
                </c:pt>
                <c:pt idx="8">
                  <c:v>58.768592094000006</c:v>
                </c:pt>
                <c:pt idx="9">
                  <c:v>52.391150621999998</c:v>
                </c:pt>
                <c:pt idx="10">
                  <c:v>45.005510682000001</c:v>
                </c:pt>
                <c:pt idx="11">
                  <c:v>32.965745256000005</c:v>
                </c:pt>
                <c:pt idx="12">
                  <c:v>25.498042650000002</c:v>
                </c:pt>
                <c:pt idx="13">
                  <c:v>19.507468032000002</c:v>
                </c:pt>
                <c:pt idx="14">
                  <c:v>12.297676662000001</c:v>
                </c:pt>
                <c:pt idx="15">
                  <c:v>11.559112667999999</c:v>
                </c:pt>
                <c:pt idx="16">
                  <c:v>10.210940298000001</c:v>
                </c:pt>
                <c:pt idx="17">
                  <c:v>9.6247783980000019</c:v>
                </c:pt>
                <c:pt idx="18">
                  <c:v>8.6869193580000008</c:v>
                </c:pt>
                <c:pt idx="19">
                  <c:v>7.5966582240000005</c:v>
                </c:pt>
                <c:pt idx="20">
                  <c:v>6.4008879480000003</c:v>
                </c:pt>
                <c:pt idx="21">
                  <c:v>5.8381725240000009</c:v>
                </c:pt>
                <c:pt idx="22">
                  <c:v>5.6154310020000002</c:v>
                </c:pt>
                <c:pt idx="23">
                  <c:v>5.1816711959999999</c:v>
                </c:pt>
                <c:pt idx="24">
                  <c:v>4.7127416759999994</c:v>
                </c:pt>
                <c:pt idx="25">
                  <c:v>4.3258748220000003</c:v>
                </c:pt>
                <c:pt idx="26">
                  <c:v>3.1887207360000005</c:v>
                </c:pt>
                <c:pt idx="27">
                  <c:v>2.8253003580000002</c:v>
                </c:pt>
                <c:pt idx="28">
                  <c:v>2.2391384579999998</c:v>
                </c:pt>
                <c:pt idx="29">
                  <c:v>1.7702089380000001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E-41C8-95F6-31A93BBB5D73}"/>
            </c:ext>
          </c:extLst>
        </c:ser>
        <c:ser>
          <c:idx val="1"/>
          <c:order val="1"/>
          <c:tx>
            <c:strRef>
              <c:f>'Gas LPG Production Profile'!$A$5</c:f>
              <c:strCache>
                <c:ptCount val="1"/>
                <c:pt idx="0">
                  <c:v>Maui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Profile'!$B$5:$AJ$5</c:f>
              <c:numCache>
                <c:formatCode>0.0</c:formatCode>
                <c:ptCount val="35"/>
                <c:pt idx="0">
                  <c:v>35.021024734982333</c:v>
                </c:pt>
                <c:pt idx="1">
                  <c:v>35.021024734982333</c:v>
                </c:pt>
                <c:pt idx="2">
                  <c:v>33.000811908127211</c:v>
                </c:pt>
                <c:pt idx="3">
                  <c:v>33.62318554770318</c:v>
                </c:pt>
                <c:pt idx="4">
                  <c:v>27.019220883392226</c:v>
                </c:pt>
                <c:pt idx="5">
                  <c:v>19.012414028268552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E-41C8-95F6-31A93BBB5D73}"/>
            </c:ext>
          </c:extLst>
        </c:ser>
        <c:ser>
          <c:idx val="2"/>
          <c:order val="2"/>
          <c:tx>
            <c:strRef>
              <c:f>'Gas LPG Production Profile'!$A$6</c:f>
              <c:strCache>
                <c:ptCount val="1"/>
                <c:pt idx="0">
                  <c:v>Mangahewa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Profile'!$B$6:$AJ$6</c:f>
              <c:numCache>
                <c:formatCode>0.0</c:formatCode>
                <c:ptCount val="35"/>
                <c:pt idx="0">
                  <c:v>29.622666397293568</c:v>
                </c:pt>
                <c:pt idx="1">
                  <c:v>31.399562043566814</c:v>
                </c:pt>
                <c:pt idx="2">
                  <c:v>27.925764580527101</c:v>
                </c:pt>
                <c:pt idx="3">
                  <c:v>29.266288730801811</c:v>
                </c:pt>
                <c:pt idx="4">
                  <c:v>32.547809288889539</c:v>
                </c:pt>
                <c:pt idx="5">
                  <c:v>35.97091482525947</c:v>
                </c:pt>
                <c:pt idx="6">
                  <c:v>28.118464118905329</c:v>
                </c:pt>
                <c:pt idx="7">
                  <c:v>21.980203401748295</c:v>
                </c:pt>
                <c:pt idx="8">
                  <c:v>17.181924999146641</c:v>
                </c:pt>
                <c:pt idx="9">
                  <c:v>13.431110771832925</c:v>
                </c:pt>
                <c:pt idx="10">
                  <c:v>10.499099290341798</c:v>
                </c:pt>
                <c:pt idx="11">
                  <c:v>8.2071459152601847</c:v>
                </c:pt>
                <c:pt idx="12">
                  <c:v>6.4155259619588856</c:v>
                </c:pt>
                <c:pt idx="13">
                  <c:v>5.0150166444632607</c:v>
                </c:pt>
                <c:pt idx="14">
                  <c:v>3.9202385109769304</c:v>
                </c:pt>
                <c:pt idx="15">
                  <c:v>3.0644504440306659</c:v>
                </c:pt>
                <c:pt idx="16">
                  <c:v>2.3954809120987721</c:v>
                </c:pt>
                <c:pt idx="17">
                  <c:v>1.8725474289876096</c:v>
                </c:pt>
                <c:pt idx="18">
                  <c:v>1.4637703252396144</c:v>
                </c:pt>
                <c:pt idx="19">
                  <c:v>1.1442292632398066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E-41C8-95F6-31A93BBB5D73}"/>
            </c:ext>
          </c:extLst>
        </c:ser>
        <c:ser>
          <c:idx val="3"/>
          <c:order val="3"/>
          <c:tx>
            <c:strRef>
              <c:f>'Gas LPG Production Profile'!$A$7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Profile'!$B$7:$AJ$7</c:f>
              <c:numCache>
                <c:formatCode>0.0</c:formatCode>
                <c:ptCount val="35"/>
                <c:pt idx="0">
                  <c:v>28.785646350000004</c:v>
                </c:pt>
                <c:pt idx="1">
                  <c:v>27.524124</c:v>
                </c:pt>
                <c:pt idx="2">
                  <c:v>25.803866250000002</c:v>
                </c:pt>
                <c:pt idx="3">
                  <c:v>24.427660050000004</c:v>
                </c:pt>
                <c:pt idx="4">
                  <c:v>24.0836085</c:v>
                </c:pt>
                <c:pt idx="5">
                  <c:v>25.115763149999999</c:v>
                </c:pt>
                <c:pt idx="6">
                  <c:v>25.115763149999999</c:v>
                </c:pt>
                <c:pt idx="7">
                  <c:v>23.395505400000001</c:v>
                </c:pt>
                <c:pt idx="8">
                  <c:v>18.464099850000004</c:v>
                </c:pt>
                <c:pt idx="9">
                  <c:v>13.991429700000001</c:v>
                </c:pt>
                <c:pt idx="10">
                  <c:v>10.550914199999999</c:v>
                </c:pt>
                <c:pt idx="11">
                  <c:v>6.7663471500000005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E-41C8-95F6-31A93BBB5D73}"/>
            </c:ext>
          </c:extLst>
        </c:ser>
        <c:ser>
          <c:idx val="4"/>
          <c:order val="4"/>
          <c:tx>
            <c:strRef>
              <c:f>'Gas LPG Production Profile'!$A$8</c:f>
              <c:strCache>
                <c:ptCount val="1"/>
                <c:pt idx="0">
                  <c:v>Kapuni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Profile'!$B$8:$AJ$8</c:f>
              <c:numCache>
                <c:formatCode>0.0</c:formatCode>
                <c:ptCount val="35"/>
                <c:pt idx="0">
                  <c:v>11.974454645190059</c:v>
                </c:pt>
                <c:pt idx="1">
                  <c:v>10.102709612208129</c:v>
                </c:pt>
                <c:pt idx="2">
                  <c:v>7.5496945256060339</c:v>
                </c:pt>
                <c:pt idx="3">
                  <c:v>6.2947076062503333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8E-41C8-95F6-31A93BBB5D73}"/>
            </c:ext>
          </c:extLst>
        </c:ser>
        <c:ser>
          <c:idx val="5"/>
          <c:order val="5"/>
          <c:tx>
            <c:strRef>
              <c:f>'Gas LPG Production Profile'!$A$9</c:f>
              <c:strCache>
                <c:ptCount val="1"/>
                <c:pt idx="0">
                  <c:v>Turangi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Profile'!$B$9:$AJ$9</c:f>
              <c:numCache>
                <c:formatCode>0.0</c:formatCode>
                <c:ptCount val="35"/>
                <c:pt idx="0">
                  <c:v>10.022388974374737</c:v>
                </c:pt>
                <c:pt idx="1">
                  <c:v>19.599588882550016</c:v>
                </c:pt>
                <c:pt idx="2">
                  <c:v>21.492973281597152</c:v>
                </c:pt>
                <c:pt idx="3">
                  <c:v>21.591988893058289</c:v>
                </c:pt>
                <c:pt idx="4">
                  <c:v>21.728854107872532</c:v>
                </c:pt>
                <c:pt idx="5">
                  <c:v>21.583395681124532</c:v>
                </c:pt>
                <c:pt idx="6">
                  <c:v>20.7668433053875</c:v>
                </c:pt>
                <c:pt idx="7">
                  <c:v>17.090287319811253</c:v>
                </c:pt>
                <c:pt idx="8">
                  <c:v>14.340076260596931</c:v>
                </c:pt>
                <c:pt idx="9">
                  <c:v>12.221853559003216</c:v>
                </c:pt>
                <c:pt idx="10">
                  <c:v>10.607064862320223</c:v>
                </c:pt>
                <c:pt idx="11">
                  <c:v>9.3527872198799411</c:v>
                </c:pt>
                <c:pt idx="12">
                  <c:v>8.3710496353446224</c:v>
                </c:pt>
                <c:pt idx="13">
                  <c:v>7.5027228000687902</c:v>
                </c:pt>
                <c:pt idx="14">
                  <c:v>6.8041281961976088</c:v>
                </c:pt>
                <c:pt idx="15">
                  <c:v>6.2205950981783475</c:v>
                </c:pt>
                <c:pt idx="16">
                  <c:v>5.733189460004696</c:v>
                </c:pt>
                <c:pt idx="17">
                  <c:v>5.2815382042549723</c:v>
                </c:pt>
                <c:pt idx="18">
                  <c:v>4.8913660169585969</c:v>
                </c:pt>
                <c:pt idx="19">
                  <c:v>4.5549276878106406</c:v>
                </c:pt>
                <c:pt idx="20">
                  <c:v>4.2667595418936619</c:v>
                </c:pt>
                <c:pt idx="21">
                  <c:v>3.9928529934494401</c:v>
                </c:pt>
                <c:pt idx="22">
                  <c:v>3.7567594952591454</c:v>
                </c:pt>
                <c:pt idx="23">
                  <c:v>3.5421671114277076</c:v>
                </c:pt>
                <c:pt idx="24">
                  <c:v>3.3555072876131127</c:v>
                </c:pt>
                <c:pt idx="25">
                  <c:v>3.1702006873225459</c:v>
                </c:pt>
                <c:pt idx="26">
                  <c:v>3.011713679224564</c:v>
                </c:pt>
                <c:pt idx="27">
                  <c:v>2.8665550307560035</c:v>
                </c:pt>
                <c:pt idx="28">
                  <c:v>2.7400065304867907</c:v>
                </c:pt>
                <c:pt idx="29">
                  <c:v>2.6097679656987447</c:v>
                </c:pt>
                <c:pt idx="30">
                  <c:v>2.4963701788710946</c:v>
                </c:pt>
                <c:pt idx="31">
                  <c:v>2.3010420160375489</c:v>
                </c:pt>
                <c:pt idx="32">
                  <c:v>2.1552209577506241</c:v>
                </c:pt>
                <c:pt idx="33">
                  <c:v>2.0617576691521986</c:v>
                </c:pt>
                <c:pt idx="34">
                  <c:v>1.9823542640605729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8E-41C8-95F6-31A93BBB5D73}"/>
            </c:ext>
          </c:extLst>
        </c:ser>
        <c:ser>
          <c:idx val="6"/>
          <c:order val="6"/>
          <c:tx>
            <c:strRef>
              <c:f>'Gas LPG Production Profile'!$A$10</c:f>
              <c:strCache>
                <c:ptCount val="1"/>
                <c:pt idx="0">
                  <c:v>Kowhai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Profile'!$B$10:$AJ$10</c:f>
              <c:numCache>
                <c:formatCode>0.0</c:formatCode>
                <c:ptCount val="35"/>
                <c:pt idx="0">
                  <c:v>6.2505811046552537</c:v>
                </c:pt>
                <c:pt idx="1">
                  <c:v>9.7203380534978692</c:v>
                </c:pt>
                <c:pt idx="2">
                  <c:v>9.1337922160551468</c:v>
                </c:pt>
                <c:pt idx="3">
                  <c:v>6.7416748428002835</c:v>
                </c:pt>
                <c:pt idx="4">
                  <c:v>5.0629559020679897</c:v>
                </c:pt>
                <c:pt idx="5">
                  <c:v>3.9909417062712902</c:v>
                </c:pt>
                <c:pt idx="6">
                  <c:v>3.2951638613932395</c:v>
                </c:pt>
                <c:pt idx="7">
                  <c:v>2.781798896545332</c:v>
                </c:pt>
                <c:pt idx="8">
                  <c:v>2.404413122739653</c:v>
                </c:pt>
                <c:pt idx="9">
                  <c:v>2.093989096580501</c:v>
                </c:pt>
                <c:pt idx="10">
                  <c:v>1.8533721007577471</c:v>
                </c:pt>
                <c:pt idx="11">
                  <c:v>1.6587151247961542</c:v>
                </c:pt>
                <c:pt idx="12">
                  <c:v>1.4949856227260454</c:v>
                </c:pt>
                <c:pt idx="13">
                  <c:v>1.350831060413497</c:v>
                </c:pt>
                <c:pt idx="14">
                  <c:v>1.2325516029889589</c:v>
                </c:pt>
                <c:pt idx="15">
                  <c:v>1.1302919111207903</c:v>
                </c:pt>
                <c:pt idx="16">
                  <c:v>1.0442712791117521</c:v>
                </c:pt>
                <c:pt idx="17">
                  <c:v>0.96178883856772257</c:v>
                </c:pt>
                <c:pt idx="18">
                  <c:v>0.89172854491222653</c:v>
                </c:pt>
                <c:pt idx="19">
                  <c:v>0.83094119251006682</c:v>
                </c:pt>
                <c:pt idx="20">
                  <c:v>0.77899166662693442</c:v>
                </c:pt>
                <c:pt idx="21">
                  <c:v>0.6890113521642921</c:v>
                </c:pt>
                <c:pt idx="22">
                  <c:v>0.61751876766858782</c:v>
                </c:pt>
                <c:pt idx="23">
                  <c:v>0.58332933981892265</c:v>
                </c:pt>
                <c:pt idx="24">
                  <c:v>0.55323018149370029</c:v>
                </c:pt>
                <c:pt idx="25">
                  <c:v>0.49724467903820851</c:v>
                </c:pt>
                <c:pt idx="26">
                  <c:v>0.42665850546020323</c:v>
                </c:pt>
                <c:pt idx="27">
                  <c:v>0.40672946436497676</c:v>
                </c:pt>
                <c:pt idx="28">
                  <c:v>0.33839192272795038</c:v>
                </c:pt>
                <c:pt idx="29">
                  <c:v>0.30265424175187028</c:v>
                </c:pt>
                <c:pt idx="30">
                  <c:v>0.29047055475929745</c:v>
                </c:pt>
                <c:pt idx="31">
                  <c:v>0.27906606084451341</c:v>
                </c:pt>
                <c:pt idx="32">
                  <c:v>0.2691080064984922</c:v>
                </c:pt>
                <c:pt idx="33">
                  <c:v>0.25833006448873852</c:v>
                </c:pt>
                <c:pt idx="34">
                  <c:v>0.24888401722914125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8E-41C8-95F6-31A93BBB5D73}"/>
            </c:ext>
          </c:extLst>
        </c:ser>
        <c:ser>
          <c:idx val="7"/>
          <c:order val="7"/>
          <c:tx>
            <c:strRef>
              <c:f>'Gas LPG Production Profile'!$A$11</c:f>
              <c:strCache>
                <c:ptCount val="1"/>
                <c:pt idx="0">
                  <c:v>McKee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Profile'!$B$11:$AJ$11</c:f>
              <c:numCache>
                <c:formatCode>0.0</c:formatCode>
                <c:ptCount val="35"/>
                <c:pt idx="0">
                  <c:v>1.5507499861683542</c:v>
                </c:pt>
                <c:pt idx="1">
                  <c:v>1.9528366397261854</c:v>
                </c:pt>
                <c:pt idx="2">
                  <c:v>2.2102405819514659</c:v>
                </c:pt>
                <c:pt idx="3">
                  <c:v>2.4394469981423401</c:v>
                </c:pt>
                <c:pt idx="4">
                  <c:v>2.4890453349595161</c:v>
                </c:pt>
                <c:pt idx="5">
                  <c:v>2.463297134470356</c:v>
                </c:pt>
                <c:pt idx="6">
                  <c:v>2.6677352447449358</c:v>
                </c:pt>
                <c:pt idx="7">
                  <c:v>2.5952929226381589</c:v>
                </c:pt>
                <c:pt idx="8">
                  <c:v>2.4891018652888799</c:v>
                </c:pt>
                <c:pt idx="9">
                  <c:v>2.0091717582579807</c:v>
                </c:pt>
                <c:pt idx="10">
                  <c:v>1.6253674789452646</c:v>
                </c:pt>
                <c:pt idx="11">
                  <c:v>1.6182613560239247</c:v>
                </c:pt>
                <c:pt idx="12">
                  <c:v>1.6053888334160535</c:v>
                </c:pt>
                <c:pt idx="13">
                  <c:v>1.5743050742013356</c:v>
                </c:pt>
                <c:pt idx="14">
                  <c:v>1.2539718522942174</c:v>
                </c:pt>
                <c:pt idx="15">
                  <c:v>1.1342454951948098</c:v>
                </c:pt>
                <c:pt idx="16">
                  <c:v>1.0505187135575444</c:v>
                </c:pt>
                <c:pt idx="17">
                  <c:v>0.98810850974222375</c:v>
                </c:pt>
                <c:pt idx="18">
                  <c:v>0.9420812624640682</c:v>
                </c:pt>
                <c:pt idx="19">
                  <c:v>0.90230393582653401</c:v>
                </c:pt>
                <c:pt idx="20">
                  <c:v>0.86256272557943481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F8E-41C8-95F6-31A93BBB5D73}"/>
            </c:ext>
          </c:extLst>
        </c:ser>
        <c:ser>
          <c:idx val="8"/>
          <c:order val="8"/>
          <c:tx>
            <c:strRef>
              <c:f>'Gas LPG Production Profile'!$A$12</c:f>
              <c:strCache>
                <c:ptCount val="1"/>
                <c:pt idx="0">
                  <c:v>Ngatoro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Profile'!$B$12:$AJ$12</c:f>
              <c:numCache>
                <c:formatCode>0.0</c:formatCode>
                <c:ptCount val="35"/>
                <c:pt idx="0">
                  <c:v>1.4688914413610934</c:v>
                </c:pt>
                <c:pt idx="1">
                  <c:v>1.9723462734485024</c:v>
                </c:pt>
                <c:pt idx="2">
                  <c:v>1.5847040376810642</c:v>
                </c:pt>
                <c:pt idx="3">
                  <c:v>1.2644489286928049</c:v>
                </c:pt>
                <c:pt idx="4">
                  <c:v>0.9742142320808822</c:v>
                </c:pt>
                <c:pt idx="5">
                  <c:v>0.78242382487475659</c:v>
                </c:pt>
                <c:pt idx="6">
                  <c:v>0.6506789799305982</c:v>
                </c:pt>
                <c:pt idx="7">
                  <c:v>0.53616429519127451</c:v>
                </c:pt>
                <c:pt idx="8">
                  <c:v>0.46231015234409595</c:v>
                </c:pt>
                <c:pt idx="9">
                  <c:v>0.32230802861448693</c:v>
                </c:pt>
                <c:pt idx="10">
                  <c:v>0.27758609374136728</c:v>
                </c:pt>
                <c:pt idx="11">
                  <c:v>0.21786271511268773</c:v>
                </c:pt>
                <c:pt idx="12">
                  <c:v>0.13794878005473535</c:v>
                </c:pt>
                <c:pt idx="13">
                  <c:v>0.1276505355609224</c:v>
                </c:pt>
                <c:pt idx="14">
                  <c:v>0.11838660431019171</c:v>
                </c:pt>
                <c:pt idx="15">
                  <c:v>0.10557943606440276</c:v>
                </c:pt>
                <c:pt idx="16">
                  <c:v>7.0013169929139446E-2</c:v>
                </c:pt>
                <c:pt idx="17">
                  <c:v>6.0140280413499482E-2</c:v>
                </c:pt>
                <c:pt idx="18">
                  <c:v>5.480155391521363E-2</c:v>
                </c:pt>
                <c:pt idx="19">
                  <c:v>4.9821568235828673E-2</c:v>
                </c:pt>
                <c:pt idx="20">
                  <c:v>4.5267073871908571E-2</c:v>
                </c:pt>
                <c:pt idx="21">
                  <c:v>4.0800822364026483E-2</c:v>
                </c:pt>
                <c:pt idx="22">
                  <c:v>3.6759800047911857E-2</c:v>
                </c:pt>
                <c:pt idx="23">
                  <c:v>3.2841528135842901E-2</c:v>
                </c:pt>
                <c:pt idx="24">
                  <c:v>2.9229176475714602E-2</c:v>
                </c:pt>
                <c:pt idx="25">
                  <c:v>2.5886691200789801E-2</c:v>
                </c:pt>
                <c:pt idx="26">
                  <c:v>2.2846472223505825E-2</c:v>
                </c:pt>
                <c:pt idx="27">
                  <c:v>2.0015957644295104E-2</c:v>
                </c:pt>
                <c:pt idx="28">
                  <c:v>1.7431124433679088E-2</c:v>
                </c:pt>
                <c:pt idx="29">
                  <c:v>1.4938392410859373E-2</c:v>
                </c:pt>
                <c:pt idx="30">
                  <c:v>1.2670792019026491E-2</c:v>
                </c:pt>
                <c:pt idx="31">
                  <c:v>1.0571622272336193E-2</c:v>
                </c:pt>
                <c:pt idx="32">
                  <c:v>8.6561590466727699E-3</c:v>
                </c:pt>
                <c:pt idx="33">
                  <c:v>1.1625885867758586E-2</c:v>
                </c:pt>
                <c:pt idx="34">
                  <c:v>1.8729375210596018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F8E-41C8-95F6-31A93BBB5D73}"/>
            </c:ext>
          </c:extLst>
        </c:ser>
        <c:ser>
          <c:idx val="9"/>
          <c:order val="9"/>
          <c:tx>
            <c:strRef>
              <c:f>'Gas LPG Production Profile'!$A$13</c:f>
              <c:strCache>
                <c:ptCount val="1"/>
                <c:pt idx="0">
                  <c:v>Kauri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Profile'!$B$13:$AJ$13</c:f>
              <c:numCache>
                <c:formatCode>0.0</c:formatCode>
                <c:ptCount val="35"/>
                <c:pt idx="0">
                  <c:v>0.69999624000000005</c:v>
                </c:pt>
                <c:pt idx="1">
                  <c:v>5.8333020000000006E-2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8E-41C8-95F6-31A93BBB5D73}"/>
            </c:ext>
          </c:extLst>
        </c:ser>
        <c:ser>
          <c:idx val="10"/>
          <c:order val="10"/>
          <c:tx>
            <c:strRef>
              <c:f>'Gas LPG Production Profile'!$A$14</c:f>
              <c:strCache>
                <c:ptCount val="1"/>
                <c:pt idx="0">
                  <c:v>Cheal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Profile'!$B$14:$AJ$14</c:f>
              <c:numCache>
                <c:formatCode>0.0</c:formatCode>
                <c:ptCount val="35"/>
                <c:pt idx="0">
                  <c:v>0.42750174899999999</c:v>
                </c:pt>
                <c:pt idx="1">
                  <c:v>0.358549854</c:v>
                </c:pt>
                <c:pt idx="2">
                  <c:v>0.48266326499999995</c:v>
                </c:pt>
                <c:pt idx="3">
                  <c:v>0.43853405219999997</c:v>
                </c:pt>
                <c:pt idx="4">
                  <c:v>0.38888868779999997</c:v>
                </c:pt>
                <c:pt idx="5">
                  <c:v>0.29097699689999995</c:v>
                </c:pt>
                <c:pt idx="6">
                  <c:v>0.21099279869999998</c:v>
                </c:pt>
                <c:pt idx="7">
                  <c:v>0.15307320689999998</c:v>
                </c:pt>
                <c:pt idx="8">
                  <c:v>0.1130811078</c:v>
                </c:pt>
                <c:pt idx="9">
                  <c:v>9.1016501400000005E-2</c:v>
                </c:pt>
                <c:pt idx="10">
                  <c:v>6.8951894999999999E-2</c:v>
                </c:pt>
                <c:pt idx="11">
                  <c:v>3.86130612E-2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8E-41C8-95F6-31A93BBB5D73}"/>
            </c:ext>
          </c:extLst>
        </c:ser>
        <c:ser>
          <c:idx val="11"/>
          <c:order val="11"/>
          <c:tx>
            <c:strRef>
              <c:f>'Gas LPG Production Profile'!$A$15</c:f>
              <c:strCache>
                <c:ptCount val="1"/>
                <c:pt idx="0">
                  <c:v>Radnor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Profile'!$B$15:$AJ$15</c:f>
              <c:numCache>
                <c:formatCode>0.0</c:formatCode>
                <c:ptCount val="35"/>
                <c:pt idx="0">
                  <c:v>0.34490389169999996</c:v>
                </c:pt>
                <c:pt idx="1">
                  <c:v>0.32711515229999999</c:v>
                </c:pt>
                <c:pt idx="2">
                  <c:v>1.8905476929</c:v>
                </c:pt>
                <c:pt idx="3">
                  <c:v>1.6345874981999999</c:v>
                </c:pt>
                <c:pt idx="4">
                  <c:v>0.97739240369999991</c:v>
                </c:pt>
                <c:pt idx="5">
                  <c:v>0.70463173289999992</c:v>
                </c:pt>
                <c:pt idx="6">
                  <c:v>0.5465096049</c:v>
                </c:pt>
                <c:pt idx="7">
                  <c:v>0.45163632809999998</c:v>
                </c:pt>
                <c:pt idx="8">
                  <c:v>0.38146963379999999</c:v>
                </c:pt>
                <c:pt idx="9">
                  <c:v>0.33007994220000003</c:v>
                </c:pt>
                <c:pt idx="10">
                  <c:v>0.29153767349999998</c:v>
                </c:pt>
                <c:pt idx="11">
                  <c:v>0.26188977450000001</c:v>
                </c:pt>
                <c:pt idx="12">
                  <c:v>0.23619492869999997</c:v>
                </c:pt>
                <c:pt idx="13">
                  <c:v>0.2144531361</c:v>
                </c:pt>
                <c:pt idx="14">
                  <c:v>0.19765266000000001</c:v>
                </c:pt>
                <c:pt idx="15">
                  <c:v>0.18282871049999999</c:v>
                </c:pt>
                <c:pt idx="16">
                  <c:v>0.17096955089999999</c:v>
                </c:pt>
                <c:pt idx="17">
                  <c:v>0.15911039129999999</c:v>
                </c:pt>
                <c:pt idx="18">
                  <c:v>0.14922775829999999</c:v>
                </c:pt>
                <c:pt idx="19">
                  <c:v>0.14033338859999997</c:v>
                </c:pt>
                <c:pt idx="20">
                  <c:v>0.13341554550000001</c:v>
                </c:pt>
                <c:pt idx="21">
                  <c:v>2.1445313609999999E-2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F8E-41C8-95F6-31A93BBB5D73}"/>
            </c:ext>
          </c:extLst>
        </c:ser>
        <c:ser>
          <c:idx val="12"/>
          <c:order val="12"/>
          <c:tx>
            <c:strRef>
              <c:f>'Gas LPG Production Profile'!$A$16</c:f>
              <c:strCache>
                <c:ptCount val="1"/>
                <c:pt idx="0">
                  <c:v>Copper Moki</c:v>
                </c:pt>
              </c:strCache>
            </c:strRef>
          </c:tx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Profile'!$B$16:$AJ$16</c:f>
              <c:numCache>
                <c:formatCode>0.0</c:formatCode>
                <c:ptCount val="35"/>
                <c:pt idx="0">
                  <c:v>7.0896706559999995E-2</c:v>
                </c:pt>
                <c:pt idx="1">
                  <c:v>4.7079844199999998E-2</c:v>
                </c:pt>
                <c:pt idx="2">
                  <c:v>3.6279174059999995E-2</c:v>
                </c:pt>
                <c:pt idx="3">
                  <c:v>2.838637665E-2</c:v>
                </c:pt>
                <c:pt idx="4">
                  <c:v>2.2709101319999994E-2</c:v>
                </c:pt>
                <c:pt idx="5">
                  <c:v>1.827805716E-2</c:v>
                </c:pt>
                <c:pt idx="6">
                  <c:v>1.4400893519999998E-2</c:v>
                </c:pt>
                <c:pt idx="7">
                  <c:v>6.6465662399999986E-3</c:v>
                </c:pt>
                <c:pt idx="8">
                  <c:v>5.5388052E-3</c:v>
                </c:pt>
                <c:pt idx="9">
                  <c:v>4.7079844199999993E-3</c:v>
                </c:pt>
                <c:pt idx="10">
                  <c:v>4.0156337699999997E-3</c:v>
                </c:pt>
                <c:pt idx="11">
                  <c:v>3.46175325E-3</c:v>
                </c:pt>
                <c:pt idx="12">
                  <c:v>1.52317143E-3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8E-41C8-95F6-31A93BBB5D73}"/>
            </c:ext>
          </c:extLst>
        </c:ser>
        <c:ser>
          <c:idx val="13"/>
          <c:order val="13"/>
          <c:tx>
            <c:strRef>
              <c:f>'Gas LPG Production Profile'!$A$17</c:f>
              <c:strCache>
                <c:ptCount val="1"/>
                <c:pt idx="0">
                  <c:v>Waihapa/Ngaere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LPG Production Profile'!$B$3:$AJ$3</c:f>
              <c:numCache>
                <c:formatCode>0</c:formatCode>
                <c:ptCount val="3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  <c:pt idx="30">
                  <c:v>2046</c:v>
                </c:pt>
                <c:pt idx="31">
                  <c:v>2047</c:v>
                </c:pt>
                <c:pt idx="32">
                  <c:v>2048</c:v>
                </c:pt>
                <c:pt idx="33">
                  <c:v>2049</c:v>
                </c:pt>
                <c:pt idx="34">
                  <c:v>2050</c:v>
                </c:pt>
              </c:numCache>
            </c:numRef>
          </c:cat>
          <c:val>
            <c:numRef>
              <c:f>'Gas LPG Production Profile'!$B$17:$AJ$17</c:f>
              <c:numCache>
                <c:formatCode>0.0</c:formatCode>
                <c:ptCount val="35"/>
                <c:pt idx="0">
                  <c:v>5.3406994679999986E-2</c:v>
                </c:pt>
                <c:pt idx="1">
                  <c:v>8.1479902140000005E-2</c:v>
                </c:pt>
                <c:pt idx="2">
                  <c:v>8.2621077239999993E-2</c:v>
                </c:pt>
                <c:pt idx="3">
                  <c:v>8.6158720049999984E-2</c:v>
                </c:pt>
                <c:pt idx="4">
                  <c:v>6.1851690420000001E-2</c:v>
                </c:pt>
                <c:pt idx="5">
                  <c:v>4.9526999339999996E-2</c:v>
                </c:pt>
                <c:pt idx="6">
                  <c:v>4.1082303599999995E-2</c:v>
                </c:pt>
                <c:pt idx="7">
                  <c:v>3.4691723039999997E-2</c:v>
                </c:pt>
                <c:pt idx="8">
                  <c:v>2.9784670109999998E-2</c:v>
                </c:pt>
                <c:pt idx="9">
                  <c:v>2.5676439749999995E-2</c:v>
                </c:pt>
                <c:pt idx="10">
                  <c:v>2.2138796939999993E-2</c:v>
                </c:pt>
                <c:pt idx="11">
                  <c:v>1.8715271639999996E-2</c:v>
                </c:pt>
                <c:pt idx="12">
                  <c:v>1.666115646E-2</c:v>
                </c:pt>
                <c:pt idx="13">
                  <c:v>1.4721158789999999E-2</c:v>
                </c:pt>
                <c:pt idx="14">
                  <c:v>1.3123513649999998E-2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8E-41C8-95F6-31A93BBB5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70432"/>
        <c:axId val="157971968"/>
      </c:areaChart>
      <c:catAx>
        <c:axId val="1579704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7971968"/>
        <c:crosses val="autoZero"/>
        <c:auto val="1"/>
        <c:lblAlgn val="ctr"/>
        <c:lblOffset val="100"/>
        <c:noMultiLvlLbl val="0"/>
      </c:catAx>
      <c:valAx>
        <c:axId val="157971968"/>
        <c:scaling>
          <c:orientation val="minMax"/>
        </c:scaling>
        <c:delete val="0"/>
        <c:axPos val="l"/>
        <c:majorGridlines/>
        <c:numFmt formatCode="#,##0_ ;\-#,##0\ " sourceLinked="0"/>
        <c:majorTickMark val="out"/>
        <c:minorTickMark val="none"/>
        <c:tickLblPos val="nextTo"/>
        <c:crossAx val="1579704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9686146437319228E-2"/>
          <c:y val="0.72243131147068151"/>
          <c:w val="0.91903777405680176"/>
          <c:h val="0.20756528510859221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"LPG Production Profile (Forecast) – PJ"</c:f>
          <c:strCache>
            <c:ptCount val="1"/>
            <c:pt idx="0">
              <c:v>LPG Production Profile (Forecast) – PJ</c:v>
            </c:pt>
          </c:strCache>
        </c:strRef>
      </c:tx>
      <c:layout>
        <c:manualLayout>
          <c:xMode val="edge"/>
          <c:yMode val="edge"/>
          <c:x val="8.0179027017643803E-2"/>
          <c:y val="4.9335208098987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248086641892306E-2"/>
          <c:y val="0.35474210123693201"/>
          <c:w val="0.91071594519584576"/>
          <c:h val="0.24225330445519505"/>
        </c:manualLayout>
      </c:layout>
      <c:areaChart>
        <c:grouping val="stacked"/>
        <c:varyColors val="0"/>
        <c:ser>
          <c:idx val="3"/>
          <c:order val="0"/>
          <c:tx>
            <c:strRef>
              <c:f>'Gas LPG Production Profile'!$A$23</c:f>
              <c:strCache>
                <c:ptCount val="1"/>
                <c:pt idx="0">
                  <c:v>Kupe</c:v>
                </c:pt>
              </c:strCache>
            </c:strRef>
          </c:tx>
          <c:cat>
            <c:numRef>
              <c:f>'Gas LPG Production Profile'!$B$22:$M$22</c:f>
              <c:numCache>
                <c:formatCode>0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'Gas LPG Production Profile'!$B$23:$M$23</c:f>
              <c:numCache>
                <c:formatCode>0.0</c:formatCode>
                <c:ptCount val="12"/>
                <c:pt idx="0">
                  <c:v>4.8032660000000007</c:v>
                </c:pt>
                <c:pt idx="1">
                  <c:v>4.7183850000000005</c:v>
                </c:pt>
                <c:pt idx="2">
                  <c:v>4.4138120000000001</c:v>
                </c:pt>
                <c:pt idx="3">
                  <c:v>4.189127</c:v>
                </c:pt>
                <c:pt idx="4">
                  <c:v>4.1292110000000006</c:v>
                </c:pt>
                <c:pt idx="5">
                  <c:v>4.2041060000000003</c:v>
                </c:pt>
                <c:pt idx="6">
                  <c:v>4.0842739999999997</c:v>
                </c:pt>
                <c:pt idx="7">
                  <c:v>3.8446100000000003</c:v>
                </c:pt>
                <c:pt idx="8">
                  <c:v>3.1006530000000003</c:v>
                </c:pt>
                <c:pt idx="9">
                  <c:v>2.3517030000000001</c:v>
                </c:pt>
                <c:pt idx="10">
                  <c:v>1.7874939999999999</c:v>
                </c:pt>
                <c:pt idx="11">
                  <c:v>1.1633690000000001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2-47A0-9B30-B4DEDE77150A}"/>
            </c:ext>
          </c:extLst>
        </c:ser>
        <c:ser>
          <c:idx val="4"/>
          <c:order val="1"/>
          <c:tx>
            <c:strRef>
              <c:f>'Gas LPG Production Profile'!$A$24</c:f>
              <c:strCache>
                <c:ptCount val="1"/>
                <c:pt idx="0">
                  <c:v>Maui</c:v>
                </c:pt>
              </c:strCache>
            </c:strRef>
          </c:tx>
          <c:cat>
            <c:numRef>
              <c:f>'Gas LPG Production Profile'!$B$22:$M$22</c:f>
              <c:numCache>
                <c:formatCode>0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'Gas LPG Production Profile'!$B$24:$M$24</c:f>
              <c:numCache>
                <c:formatCode>0.0</c:formatCode>
                <c:ptCount val="12"/>
                <c:pt idx="0">
                  <c:v>1.6513271611695233</c:v>
                </c:pt>
                <c:pt idx="1">
                  <c:v>1.6240293641989723</c:v>
                </c:pt>
                <c:pt idx="2">
                  <c:v>1.4680205499999999</c:v>
                </c:pt>
                <c:pt idx="3">
                  <c:v>1.4125061999999999</c:v>
                </c:pt>
                <c:pt idx="4">
                  <c:v>1.1534085199999999</c:v>
                </c:pt>
                <c:pt idx="5">
                  <c:v>0.82257985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2-47A0-9B30-B4DEDE77150A}"/>
            </c:ext>
          </c:extLst>
        </c:ser>
        <c:ser>
          <c:idx val="5"/>
          <c:order val="2"/>
          <c:tx>
            <c:strRef>
              <c:f>'Gas LPG Production Profile'!$A$25</c:f>
              <c:strCache>
                <c:ptCount val="1"/>
                <c:pt idx="0">
                  <c:v>Mangahewa</c:v>
                </c:pt>
              </c:strCache>
            </c:strRef>
          </c:tx>
          <c:cat>
            <c:numRef>
              <c:f>'Gas LPG Production Profile'!$B$22:$M$22</c:f>
              <c:numCache>
                <c:formatCode>0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'Gas LPG Production Profile'!$B$25:$M$25</c:f>
              <c:numCache>
                <c:formatCode>0.0</c:formatCode>
                <c:ptCount val="12"/>
                <c:pt idx="0">
                  <c:v>0.51613901885495261</c:v>
                </c:pt>
                <c:pt idx="1">
                  <c:v>0.45903750859228049</c:v>
                </c:pt>
                <c:pt idx="2">
                  <c:v>0.48107274649509441</c:v>
                </c:pt>
                <c:pt idx="3">
                  <c:v>0.53501365174892312</c:v>
                </c:pt>
                <c:pt idx="4">
                  <c:v>0.59128189939287135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2-47A0-9B30-B4DEDE77150A}"/>
            </c:ext>
          </c:extLst>
        </c:ser>
        <c:ser>
          <c:idx val="0"/>
          <c:order val="3"/>
          <c:tx>
            <c:strRef>
              <c:f>'Gas LPG Production Profile'!$A$26</c:f>
              <c:strCache>
                <c:ptCount val="1"/>
                <c:pt idx="0">
                  <c:v>Kauri</c:v>
                </c:pt>
              </c:strCache>
            </c:strRef>
          </c:tx>
          <c:spPr>
            <a:ln w="25400">
              <a:noFill/>
            </a:ln>
          </c:spPr>
          <c:cat>
            <c:numRef>
              <c:f>'Gas LPG Production Profile'!$B$22:$M$22</c:f>
              <c:numCache>
                <c:formatCode>0</c:formatCode>
                <c:ptCount val="12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</c:numCache>
            </c:numRef>
          </c:cat>
          <c:val>
            <c:numRef>
              <c:f>'Gas LPG Production Profile'!$B$26:$M$26</c:f>
              <c:numCache>
                <c:formatCode>0.0</c:formatCode>
                <c:ptCount val="12"/>
                <c:pt idx="0">
                  <c:v>5.915999999999999E-2</c:v>
                </c:pt>
                <c:pt idx="1">
                  <c:v>4.9300000000000004E-3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2-47A0-9B30-B4DEDE771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24448"/>
        <c:axId val="158025984"/>
      </c:areaChart>
      <c:catAx>
        <c:axId val="158024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8025984"/>
        <c:crosses val="autoZero"/>
        <c:auto val="1"/>
        <c:lblAlgn val="ctr"/>
        <c:lblOffset val="100"/>
        <c:noMultiLvlLbl val="0"/>
      </c:catAx>
      <c:valAx>
        <c:axId val="1580259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58024448"/>
        <c:crosses val="autoZero"/>
        <c:crossBetween val="midCat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4.4682299327968619E-2"/>
          <c:y val="0.79460518591988338"/>
          <c:w val="0.5083145366594175"/>
          <c:h val="8.6109111361079863E-2"/>
        </c:manualLayout>
      </c:layout>
      <c:overlay val="0"/>
    </c:legend>
    <c:plotVisOnly val="1"/>
    <c:dispBlanksAs val="zero"/>
    <c:showDLblsOverMax val="0"/>
  </c:chart>
  <c:spPr>
    <a:solidFill>
      <a:schemeClr val="bg1">
        <a:lumMod val="85000"/>
      </a:schemeClr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5324475</xdr:colOff>
      <xdr:row>37</xdr:row>
      <xdr:rowOff>11455</xdr:rowOff>
    </xdr:to>
    <xdr:pic>
      <xdr:nvPicPr>
        <xdr:cNvPr id="2" name="Picture 1" descr="http://wiki.creativecommons.org/images/c/cf/By_plain3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953125"/>
          <a:ext cx="5324475" cy="3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142875</xdr:rowOff>
    </xdr:from>
    <xdr:to>
      <xdr:col>12</xdr:col>
      <xdr:colOff>390525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25</xdr:row>
      <xdr:rowOff>0</xdr:rowOff>
    </xdr:from>
    <xdr:to>
      <xdr:col>12</xdr:col>
      <xdr:colOff>390525</xdr:colOff>
      <xdr:row>45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171449</xdr:colOff>
      <xdr:row>46</xdr:row>
      <xdr:rowOff>185728</xdr:rowOff>
    </xdr:from>
    <xdr:to>
      <xdr:col>6</xdr:col>
      <xdr:colOff>257175</xdr:colOff>
      <xdr:row>74</xdr:row>
      <xdr:rowOff>19669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295275</xdr:colOff>
      <xdr:row>47</xdr:row>
      <xdr:rowOff>0</xdr:rowOff>
    </xdr:from>
    <xdr:to>
      <xdr:col>15</xdr:col>
      <xdr:colOff>485775</xdr:colOff>
      <xdr:row>69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257175</xdr:colOff>
      <xdr:row>70</xdr:row>
      <xdr:rowOff>104775</xdr:rowOff>
    </xdr:from>
    <xdr:to>
      <xdr:col>14</xdr:col>
      <xdr:colOff>338293</xdr:colOff>
      <xdr:row>84</xdr:row>
      <xdr:rowOff>104775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0.07946</cdr:x>
      <cdr:y>0.93017</cdr:y>
    </cdr:from>
    <cdr:to>
      <cdr:x>0.93217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3552825"/>
          <a:ext cx="419100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0.37799</cdr:x>
      <cdr:y>0.929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57425" y="4017319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0.31459</cdr:x>
      <cdr:y>0.92036</cdr:y>
    </cdr:from>
    <cdr:to>
      <cdr:x>1</cdr:x>
      <cdr:y>0.99121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04975" y="3988744"/>
          <a:ext cx="3714750" cy="30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 (2015)</a:t>
          </a:r>
          <a:endParaRPr lang="en-NZ" sz="10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0.00824</cdr:x>
      <cdr:y>0.89381</cdr:y>
    </cdr:from>
    <cdr:to>
      <cdr:x>0.99725</cdr:x>
      <cdr:y>0.98201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575" y="3311757"/>
          <a:ext cx="3429001" cy="32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NZ" sz="1000"/>
            <a:t>Source: Ministry of Business,</a:t>
          </a:r>
          <a:r>
            <a:rPr lang="en-NZ" sz="1000" baseline="0"/>
            <a:t> Innovation and Employment</a:t>
          </a:r>
          <a:endParaRPr lang="en-NZ" sz="1000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33" totalsRowShown="0" headerRowDxfId="37" dataDxfId="36">
  <autoFilter ref="A1:Q33" xr:uid="{00000000-0009-0000-0100-000001000000}"/>
  <tableColumns count="17">
    <tableColumn id="1" xr3:uid="{00000000-0010-0000-0000-000001000000}" name="National Totals – Activity Statistics Combined for PPPs, PEPs, PMPs and PMLs " dataDxfId="35"/>
    <tableColumn id="17" xr3:uid="{00000000-0010-0000-0000-000011000000}" name="2000" dataDxfId="34"/>
    <tableColumn id="18" xr3:uid="{00000000-0010-0000-0000-000012000000}" name="2001" dataDxfId="33"/>
    <tableColumn id="2" xr3:uid="{00000000-0010-0000-0000-000002000000}" name="2002" dataDxfId="32"/>
    <tableColumn id="3" xr3:uid="{00000000-0010-0000-0000-000003000000}" name="2003" dataDxfId="31"/>
    <tableColumn id="4" xr3:uid="{00000000-0010-0000-0000-000004000000}" name="2004" dataDxfId="30"/>
    <tableColumn id="5" xr3:uid="{00000000-0010-0000-0000-000005000000}" name="2005" dataDxfId="29"/>
    <tableColumn id="6" xr3:uid="{00000000-0010-0000-0000-000006000000}" name="2006" dataDxfId="28"/>
    <tableColumn id="7" xr3:uid="{00000000-0010-0000-0000-000007000000}" name="2007" dataDxfId="27"/>
    <tableColumn id="8" xr3:uid="{00000000-0010-0000-0000-000008000000}" name="2008" dataDxfId="26"/>
    <tableColumn id="9" xr3:uid="{00000000-0010-0000-0000-000009000000}" name="2009" dataDxfId="25"/>
    <tableColumn id="10" xr3:uid="{00000000-0010-0000-0000-00000A000000}" name="2010" dataDxfId="24"/>
    <tableColumn id="11" xr3:uid="{00000000-0010-0000-0000-00000B000000}" name="2011" dataDxfId="23"/>
    <tableColumn id="12" xr3:uid="{00000000-0010-0000-0000-00000C000000}" name="2012" dataDxfId="22"/>
    <tableColumn id="13" xr3:uid="{00000000-0010-0000-0000-00000D000000}" name="2013" dataDxfId="21"/>
    <tableColumn id="16" xr3:uid="{00000000-0010-0000-0000-000010000000}" name="2014" dataDxfId="20"/>
    <tableColumn id="19" xr3:uid="{00000000-0010-0000-0000-000013000000}" name="2015" dataDxfId="19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ie.govt.nz/info-services/sectors-industries/energy/energy-data-modelling/publications/energy-in-new-zealand" TargetMode="External"/><Relationship Id="rId1" Type="http://schemas.openxmlformats.org/officeDocument/2006/relationships/hyperlink" Target="mailto:energyinfo@mbie.govt.nz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38"/>
  <sheetViews>
    <sheetView tabSelected="1" workbookViewId="0"/>
  </sheetViews>
  <sheetFormatPr defaultRowHeight="14.25" x14ac:dyDescent="0.2"/>
  <cols>
    <col min="1" max="1" width="9.140625" style="32"/>
    <col min="2" max="2" width="80.7109375" style="32" customWidth="1"/>
    <col min="3" max="16384" width="9.140625" style="32"/>
  </cols>
  <sheetData>
    <row r="1" spans="1:2" ht="23.25" x14ac:dyDescent="0.25">
      <c r="A1" s="69"/>
      <c r="B1" s="70" t="s">
        <v>109</v>
      </c>
    </row>
    <row r="2" spans="1:2" ht="39" x14ac:dyDescent="0.25">
      <c r="A2" s="71"/>
      <c r="B2" s="72" t="s">
        <v>110</v>
      </c>
    </row>
    <row r="3" spans="1:2" ht="15" x14ac:dyDescent="0.25">
      <c r="A3" s="71"/>
      <c r="B3" s="73" t="s">
        <v>153</v>
      </c>
    </row>
    <row r="4" spans="1:2" ht="15" x14ac:dyDescent="0.25">
      <c r="A4" s="71"/>
      <c r="B4" s="74"/>
    </row>
    <row r="5" spans="1:2" ht="15.75" x14ac:dyDescent="0.25">
      <c r="A5" s="71"/>
      <c r="B5" s="75" t="s">
        <v>111</v>
      </c>
    </row>
    <row r="6" spans="1:2" ht="15" x14ac:dyDescent="0.25">
      <c r="A6" s="71"/>
      <c r="B6" s="76" t="s">
        <v>112</v>
      </c>
    </row>
    <row r="7" spans="1:2" ht="15" x14ac:dyDescent="0.25">
      <c r="A7" s="71"/>
      <c r="B7" s="77" t="s">
        <v>113</v>
      </c>
    </row>
    <row r="8" spans="1:2" ht="15" x14ac:dyDescent="0.25">
      <c r="A8" s="71"/>
      <c r="B8" s="77"/>
    </row>
    <row r="9" spans="1:2" ht="15" x14ac:dyDescent="0.25">
      <c r="A9" s="71"/>
      <c r="B9" s="73" t="s">
        <v>114</v>
      </c>
    </row>
    <row r="10" spans="1:2" ht="15" x14ac:dyDescent="0.25">
      <c r="A10" s="71"/>
      <c r="B10" s="74" t="s">
        <v>115</v>
      </c>
    </row>
    <row r="11" spans="1:2" ht="15" x14ac:dyDescent="0.25">
      <c r="A11" s="71"/>
      <c r="B11" s="74"/>
    </row>
    <row r="12" spans="1:2" ht="15" x14ac:dyDescent="0.25">
      <c r="A12" s="71"/>
      <c r="B12" s="73" t="s">
        <v>116</v>
      </c>
    </row>
    <row r="13" spans="1:2" ht="15" x14ac:dyDescent="0.25">
      <c r="A13" s="71"/>
      <c r="B13" s="74" t="s">
        <v>117</v>
      </c>
    </row>
    <row r="14" spans="1:2" ht="15" x14ac:dyDescent="0.25">
      <c r="A14" s="71"/>
      <c r="B14" s="74" t="s">
        <v>118</v>
      </c>
    </row>
    <row r="15" spans="1:2" ht="15" x14ac:dyDescent="0.25">
      <c r="A15" s="71"/>
      <c r="B15" s="74"/>
    </row>
    <row r="16" spans="1:2" ht="15.75" x14ac:dyDescent="0.25">
      <c r="A16" s="71"/>
      <c r="B16" s="75" t="s">
        <v>119</v>
      </c>
    </row>
    <row r="17" spans="1:2" ht="15" x14ac:dyDescent="0.25">
      <c r="A17" s="71"/>
      <c r="B17" s="73" t="s">
        <v>119</v>
      </c>
    </row>
    <row r="18" spans="1:2" ht="15" x14ac:dyDescent="0.25">
      <c r="A18" s="71"/>
      <c r="B18" s="74" t="s">
        <v>120</v>
      </c>
    </row>
    <row r="19" spans="1:2" ht="15" x14ac:dyDescent="0.25">
      <c r="A19" s="71"/>
      <c r="B19" s="73"/>
    </row>
    <row r="20" spans="1:2" ht="15.75" x14ac:dyDescent="0.25">
      <c r="A20" s="71"/>
      <c r="B20" s="75" t="s">
        <v>121</v>
      </c>
    </row>
    <row r="21" spans="1:2" ht="15" x14ac:dyDescent="0.25">
      <c r="A21" s="71"/>
      <c r="B21" s="78" t="s">
        <v>122</v>
      </c>
    </row>
    <row r="22" spans="1:2" ht="15" x14ac:dyDescent="0.25">
      <c r="A22" s="71"/>
      <c r="B22" s="74" t="s">
        <v>123</v>
      </c>
    </row>
    <row r="23" spans="1:2" ht="15" x14ac:dyDescent="0.25">
      <c r="A23" s="71"/>
      <c r="B23" s="79"/>
    </row>
    <row r="24" spans="1:2" ht="15" x14ac:dyDescent="0.25">
      <c r="A24" s="71"/>
      <c r="B24" s="73" t="s">
        <v>124</v>
      </c>
    </row>
    <row r="25" spans="1:2" ht="15" x14ac:dyDescent="0.25">
      <c r="A25" s="71"/>
      <c r="B25" s="74" t="s">
        <v>125</v>
      </c>
    </row>
    <row r="26" spans="1:2" ht="15" x14ac:dyDescent="0.25">
      <c r="A26" s="71"/>
      <c r="B26" s="74"/>
    </row>
    <row r="27" spans="1:2" ht="15" x14ac:dyDescent="0.25">
      <c r="A27" s="71"/>
      <c r="B27" s="73" t="s">
        <v>126</v>
      </c>
    </row>
    <row r="28" spans="1:2" ht="15" x14ac:dyDescent="0.25">
      <c r="A28" s="71"/>
      <c r="B28" s="74" t="s">
        <v>127</v>
      </c>
    </row>
    <row r="29" spans="1:2" ht="15" x14ac:dyDescent="0.25">
      <c r="A29" s="71"/>
      <c r="B29" s="79"/>
    </row>
    <row r="30" spans="1:2" ht="15" x14ac:dyDescent="0.25">
      <c r="A30" s="71"/>
      <c r="B30" s="73" t="s">
        <v>154</v>
      </c>
    </row>
    <row r="31" spans="1:2" ht="15" x14ac:dyDescent="0.25">
      <c r="A31" s="71"/>
      <c r="B31" s="74" t="s">
        <v>156</v>
      </c>
    </row>
    <row r="32" spans="1:2" ht="15" x14ac:dyDescent="0.25">
      <c r="A32" s="71"/>
      <c r="B32" s="74"/>
    </row>
    <row r="33" spans="1:2" ht="15" x14ac:dyDescent="0.25">
      <c r="A33" s="71"/>
      <c r="B33" s="73" t="s">
        <v>155</v>
      </c>
    </row>
    <row r="34" spans="1:2" ht="15" x14ac:dyDescent="0.25">
      <c r="A34" s="71"/>
      <c r="B34" s="74" t="s">
        <v>157</v>
      </c>
    </row>
    <row r="35" spans="1:2" x14ac:dyDescent="0.2">
      <c r="A35" s="80"/>
      <c r="B35" s="73"/>
    </row>
    <row r="36" spans="1:2" x14ac:dyDescent="0.2">
      <c r="A36" s="80"/>
      <c r="B36" s="74"/>
    </row>
    <row r="37" spans="1:2" x14ac:dyDescent="0.2">
      <c r="A37" s="80"/>
      <c r="B37" s="80"/>
    </row>
    <row r="38" spans="1:2" x14ac:dyDescent="0.2">
      <c r="A38" s="80"/>
      <c r="B38" s="73"/>
    </row>
  </sheetData>
  <hyperlinks>
    <hyperlink ref="B3" r:id="rId1" xr:uid="{00000000-0004-0000-0000-000000000000}"/>
    <hyperlink ref="B9" location="'Oil and Condensate'!A1" display="Oil and Condensate" xr:uid="{00000000-0004-0000-0000-000001000000}"/>
    <hyperlink ref="B12" location="'Gas and LPG'!A1" display="Gas and LPG" xr:uid="{00000000-0004-0000-0000-000002000000}"/>
    <hyperlink ref="B17" location="Activity!A1" display="Activity" xr:uid="{00000000-0004-0000-0000-000003000000}"/>
    <hyperlink ref="B21" location="'Gas System Deliverability'!A1" display="Gas System Deliverability" xr:uid="{00000000-0004-0000-0000-000004000000}"/>
    <hyperlink ref="B24" location="'2C Resources'!A1" display="2C Resources" xr:uid="{00000000-0004-0000-0000-000005000000}"/>
    <hyperlink ref="B27" location="'Petroleum Initially in Place'!A1" display="Petroleum Initially in Place" xr:uid="{00000000-0004-0000-0000-000006000000}"/>
    <hyperlink ref="B7" r:id="rId2" xr:uid="{00000000-0004-0000-0000-000007000000}"/>
    <hyperlink ref="B30" location="'Gas LPG Production Profile'!A1" display="Gas Production Profile" xr:uid="{00000000-0004-0000-0000-000008000000}"/>
    <hyperlink ref="B33" location="'Oil Production Profile'!A1" display="Oil and Condensate Production Profile" xr:uid="{00000000-0004-0000-0000-000009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Z22"/>
  <sheetViews>
    <sheetView showGridLines="0" zoomScaleNormal="100" zoomScaleSheetLayoutView="100" workbookViewId="0"/>
  </sheetViews>
  <sheetFormatPr defaultRowHeight="15" x14ac:dyDescent="0.25"/>
  <cols>
    <col min="1" max="1" width="16.7109375" style="153" bestFit="1" customWidth="1"/>
    <col min="2" max="2" width="16.140625" style="153" customWidth="1"/>
    <col min="3" max="3" width="13.5703125" style="153" customWidth="1"/>
    <col min="4" max="31" width="10.7109375" style="153" customWidth="1"/>
    <col min="32" max="16384" width="9.140625" style="153"/>
  </cols>
  <sheetData>
    <row r="1" spans="1:52" x14ac:dyDescent="0.25">
      <c r="A1" s="155" t="s">
        <v>167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</row>
    <row r="2" spans="1:52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</row>
    <row r="3" spans="1:52" x14ac:dyDescent="0.25">
      <c r="A3" s="171" t="s">
        <v>26</v>
      </c>
      <c r="B3" s="158" t="s">
        <v>27</v>
      </c>
      <c r="C3" s="157">
        <v>2016</v>
      </c>
      <c r="D3" s="157">
        <v>2017</v>
      </c>
      <c r="E3" s="157">
        <f>D3+1</f>
        <v>2018</v>
      </c>
      <c r="F3" s="157">
        <f t="shared" ref="F3" si="0">E3+1</f>
        <v>2019</v>
      </c>
      <c r="G3" s="157">
        <f t="shared" ref="G3" si="1">F3+1</f>
        <v>2020</v>
      </c>
      <c r="H3" s="157">
        <f t="shared" ref="H3" si="2">G3+1</f>
        <v>2021</v>
      </c>
      <c r="I3" s="157">
        <f t="shared" ref="I3" si="3">H3+1</f>
        <v>2022</v>
      </c>
      <c r="J3" s="157">
        <f t="shared" ref="J3" si="4">I3+1</f>
        <v>2023</v>
      </c>
      <c r="K3" s="157">
        <f t="shared" ref="K3" si="5">J3+1</f>
        <v>2024</v>
      </c>
      <c r="L3" s="157">
        <f t="shared" ref="L3" si="6">K3+1</f>
        <v>2025</v>
      </c>
      <c r="M3" s="157">
        <f t="shared" ref="M3" si="7">L3+1</f>
        <v>2026</v>
      </c>
      <c r="N3" s="157">
        <f t="shared" ref="N3" si="8">M3+1</f>
        <v>2027</v>
      </c>
      <c r="O3" s="157">
        <f t="shared" ref="O3" si="9">N3+1</f>
        <v>2028</v>
      </c>
      <c r="P3" s="157">
        <f t="shared" ref="P3" si="10">O3+1</f>
        <v>2029</v>
      </c>
      <c r="Q3" s="157">
        <f t="shared" ref="Q3" si="11">P3+1</f>
        <v>2030</v>
      </c>
      <c r="R3" s="157">
        <f t="shared" ref="R3" si="12">Q3+1</f>
        <v>2031</v>
      </c>
      <c r="S3" s="157">
        <f t="shared" ref="S3" si="13">R3+1</f>
        <v>2032</v>
      </c>
      <c r="T3" s="157">
        <f t="shared" ref="T3" si="14">S3+1</f>
        <v>2033</v>
      </c>
      <c r="U3" s="157">
        <f t="shared" ref="U3" si="15">T3+1</f>
        <v>2034</v>
      </c>
      <c r="V3" s="157">
        <f t="shared" ref="V3" si="16">U3+1</f>
        <v>2035</v>
      </c>
      <c r="W3" s="157">
        <f t="shared" ref="W3" si="17">V3+1</f>
        <v>2036</v>
      </c>
      <c r="X3" s="157">
        <f t="shared" ref="X3" si="18">W3+1</f>
        <v>2037</v>
      </c>
      <c r="Y3" s="157">
        <f t="shared" ref="Y3" si="19">X3+1</f>
        <v>2038</v>
      </c>
      <c r="Z3" s="157">
        <f t="shared" ref="Z3" si="20">Y3+1</f>
        <v>2039</v>
      </c>
      <c r="AA3" s="157">
        <f t="shared" ref="AA3" si="21">Z3+1</f>
        <v>2040</v>
      </c>
      <c r="AB3" s="157">
        <f t="shared" ref="AB3" si="22">AA3+1</f>
        <v>2041</v>
      </c>
      <c r="AC3" s="157">
        <f t="shared" ref="AC3" si="23">AB3+1</f>
        <v>2042</v>
      </c>
      <c r="AD3" s="157">
        <f t="shared" ref="AD3" si="24">AC3+1</f>
        <v>2043</v>
      </c>
      <c r="AE3" s="157">
        <v>2044</v>
      </c>
      <c r="AF3" s="157">
        <v>2045</v>
      </c>
      <c r="AG3" s="157">
        <v>2046</v>
      </c>
      <c r="AH3" s="157">
        <v>2047</v>
      </c>
      <c r="AI3" s="157">
        <v>2048</v>
      </c>
      <c r="AJ3" s="157">
        <v>2049</v>
      </c>
      <c r="AK3" s="157">
        <v>2050</v>
      </c>
      <c r="AL3" s="157">
        <v>2051</v>
      </c>
      <c r="AM3" s="157">
        <v>2052</v>
      </c>
      <c r="AN3" s="157">
        <v>2053</v>
      </c>
      <c r="AO3" s="157">
        <v>2054</v>
      </c>
      <c r="AP3" s="157">
        <v>2055</v>
      </c>
      <c r="AQ3" s="157">
        <v>2056</v>
      </c>
      <c r="AR3" s="157">
        <v>2057</v>
      </c>
      <c r="AS3" s="157">
        <v>2058</v>
      </c>
      <c r="AT3" s="157">
        <v>2059</v>
      </c>
      <c r="AU3" s="157">
        <v>2060</v>
      </c>
      <c r="AV3" s="157">
        <v>2061</v>
      </c>
      <c r="AW3" s="157">
        <v>2062</v>
      </c>
      <c r="AX3" s="157">
        <v>2063</v>
      </c>
      <c r="AY3" s="157">
        <v>2064</v>
      </c>
      <c r="AZ3" s="158">
        <v>2065</v>
      </c>
    </row>
    <row r="4" spans="1:52" x14ac:dyDescent="0.25">
      <c r="A4" s="172" t="s">
        <v>7</v>
      </c>
      <c r="B4" s="161" t="s">
        <v>146</v>
      </c>
      <c r="C4" s="173">
        <v>3.47</v>
      </c>
      <c r="D4" s="173">
        <v>2.96</v>
      </c>
      <c r="E4" s="173">
        <v>2.14</v>
      </c>
      <c r="F4" s="173">
        <v>1.73</v>
      </c>
      <c r="G4" s="173">
        <v>1.44</v>
      </c>
      <c r="H4" s="173">
        <v>1.26</v>
      </c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4"/>
    </row>
    <row r="5" spans="1:52" x14ac:dyDescent="0.25">
      <c r="A5" s="175" t="s">
        <v>5</v>
      </c>
      <c r="B5" s="164" t="s">
        <v>30</v>
      </c>
      <c r="C5" s="176">
        <v>3.88</v>
      </c>
      <c r="D5" s="176">
        <v>3.44</v>
      </c>
      <c r="E5" s="176">
        <v>2.86</v>
      </c>
      <c r="F5" s="176">
        <v>2.2799999999999998</v>
      </c>
      <c r="G5" s="176">
        <v>2.06</v>
      </c>
      <c r="H5" s="176">
        <v>1.92</v>
      </c>
      <c r="I5" s="176">
        <v>1.78</v>
      </c>
      <c r="J5" s="176">
        <v>1.61</v>
      </c>
      <c r="K5" s="176">
        <v>1.27</v>
      </c>
      <c r="L5" s="176">
        <v>1.07</v>
      </c>
      <c r="M5" s="176">
        <v>0.87</v>
      </c>
      <c r="N5" s="176">
        <v>0.61</v>
      </c>
      <c r="O5" s="176">
        <v>0.46</v>
      </c>
      <c r="P5" s="176">
        <v>0.34</v>
      </c>
      <c r="Q5" s="176">
        <v>0.22</v>
      </c>
      <c r="R5" s="176">
        <v>0.2</v>
      </c>
      <c r="S5" s="176">
        <v>0.18</v>
      </c>
      <c r="T5" s="176">
        <v>0.17</v>
      </c>
      <c r="U5" s="176">
        <v>0.15</v>
      </c>
      <c r="V5" s="176">
        <v>0.13</v>
      </c>
      <c r="W5" s="176">
        <v>0.11</v>
      </c>
      <c r="X5" s="176">
        <v>0.1</v>
      </c>
      <c r="Y5" s="176">
        <v>0.1</v>
      </c>
      <c r="Z5" s="176">
        <v>0.09</v>
      </c>
      <c r="AA5" s="176">
        <v>0.08</v>
      </c>
      <c r="AB5" s="176">
        <v>0.08</v>
      </c>
      <c r="AC5" s="176">
        <v>0.05</v>
      </c>
      <c r="AD5" s="176">
        <v>0.05</v>
      </c>
      <c r="AE5" s="176">
        <v>0.04</v>
      </c>
      <c r="AF5" s="176">
        <v>0.03</v>
      </c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7"/>
    </row>
    <row r="6" spans="1:52" x14ac:dyDescent="0.25">
      <c r="A6" s="172" t="s">
        <v>6</v>
      </c>
      <c r="B6" s="161" t="s">
        <v>146</v>
      </c>
      <c r="C6" s="173">
        <v>1.1000000000000001</v>
      </c>
      <c r="D6" s="173">
        <v>0.82</v>
      </c>
      <c r="E6" s="173">
        <v>0.68</v>
      </c>
      <c r="F6" s="173">
        <v>0.59</v>
      </c>
      <c r="G6" s="173">
        <v>0.52</v>
      </c>
      <c r="H6" s="173">
        <v>0.46</v>
      </c>
      <c r="I6" s="173">
        <v>0.41</v>
      </c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4"/>
    </row>
    <row r="7" spans="1:52" x14ac:dyDescent="0.25">
      <c r="A7" s="175" t="s">
        <v>0</v>
      </c>
      <c r="B7" s="164" t="s">
        <v>30</v>
      </c>
      <c r="C7" s="176">
        <v>1.3</v>
      </c>
      <c r="D7" s="176">
        <v>1.1000000000000001</v>
      </c>
      <c r="E7" s="176">
        <v>1</v>
      </c>
      <c r="F7" s="176">
        <v>0.9</v>
      </c>
      <c r="G7" s="176">
        <v>0.9</v>
      </c>
      <c r="H7" s="176">
        <v>0.8</v>
      </c>
      <c r="I7" s="176">
        <v>0.7</v>
      </c>
      <c r="J7" s="176">
        <v>0.6</v>
      </c>
      <c r="K7" s="176">
        <v>0.4</v>
      </c>
      <c r="L7" s="176">
        <v>0.3</v>
      </c>
      <c r="M7" s="176">
        <v>0.2</v>
      </c>
      <c r="N7" s="176">
        <v>0.1</v>
      </c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7"/>
    </row>
    <row r="8" spans="1:52" x14ac:dyDescent="0.25">
      <c r="A8" s="172" t="s">
        <v>1</v>
      </c>
      <c r="B8" s="161" t="s">
        <v>30</v>
      </c>
      <c r="C8" s="173">
        <v>1.272802277724572</v>
      </c>
      <c r="D8" s="173">
        <v>1.2482419964728135</v>
      </c>
      <c r="E8" s="173">
        <v>1.1698742138364779</v>
      </c>
      <c r="F8" s="173">
        <v>1.1864150943396226</v>
      </c>
      <c r="G8" s="173">
        <v>0.93333333333333335</v>
      </c>
      <c r="H8" s="173">
        <v>0.6554088050314465</v>
      </c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4"/>
    </row>
    <row r="9" spans="1:52" x14ac:dyDescent="0.25">
      <c r="A9" s="175" t="s">
        <v>3</v>
      </c>
      <c r="B9" s="164" t="s">
        <v>30</v>
      </c>
      <c r="C9" s="176">
        <v>0.87974504360546812</v>
      </c>
      <c r="D9" s="176">
        <v>0.90694325561379074</v>
      </c>
      <c r="E9" s="176">
        <v>0.78096961667150422</v>
      </c>
      <c r="F9" s="176">
        <v>0.77153516586433724</v>
      </c>
      <c r="G9" s="176">
        <v>0.80238198556225948</v>
      </c>
      <c r="H9" s="176">
        <v>0.85320186287330535</v>
      </c>
      <c r="I9" s="176">
        <v>0.67402947166991123</v>
      </c>
      <c r="J9" s="176">
        <v>0.53248328261922995</v>
      </c>
      <c r="K9" s="176">
        <v>0.42066179326919168</v>
      </c>
      <c r="L9" s="176">
        <v>0.33232281668266145</v>
      </c>
      <c r="M9" s="176">
        <v>0.26253502517930255</v>
      </c>
      <c r="N9" s="176">
        <v>0.20740266989164902</v>
      </c>
      <c r="O9" s="176">
        <v>0.16384810921440274</v>
      </c>
      <c r="P9" s="176">
        <v>0.12944000627937816</v>
      </c>
      <c r="Q9" s="176">
        <v>0.10225760496070875</v>
      </c>
      <c r="R9" s="176">
        <v>8.0783507918959913E-2</v>
      </c>
      <c r="S9" s="176">
        <v>6.3818971255978338E-2</v>
      </c>
      <c r="T9" s="176">
        <v>5.0416987292222888E-2</v>
      </c>
      <c r="U9" s="176">
        <v>3.982941996085608E-2</v>
      </c>
      <c r="V9" s="176">
        <v>3.1465241769076308E-2</v>
      </c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7"/>
    </row>
    <row r="10" spans="1:52" x14ac:dyDescent="0.25">
      <c r="A10" s="172" t="s">
        <v>8</v>
      </c>
      <c r="B10" s="161" t="s">
        <v>30</v>
      </c>
      <c r="C10" s="173">
        <v>0.34571790895281179</v>
      </c>
      <c r="D10" s="173">
        <v>0.68016794672226344</v>
      </c>
      <c r="E10" s="173">
        <v>0.77417491250784587</v>
      </c>
      <c r="F10" s="173">
        <v>0.76879449865445537</v>
      </c>
      <c r="G10" s="173">
        <v>0.77264105828332297</v>
      </c>
      <c r="H10" s="173">
        <v>0.76536656369482214</v>
      </c>
      <c r="I10" s="173">
        <v>0.7405098544433345</v>
      </c>
      <c r="J10" s="173">
        <v>0.59868033608725957</v>
      </c>
      <c r="K10" s="173">
        <v>0.49515190962447969</v>
      </c>
      <c r="L10" s="173">
        <v>0.41749589560249006</v>
      </c>
      <c r="M10" s="173">
        <v>0.3592547647979048</v>
      </c>
      <c r="N10" s="173">
        <v>0.3146188166636395</v>
      </c>
      <c r="O10" s="173">
        <v>0.28015873436221828</v>
      </c>
      <c r="P10" s="173">
        <v>0.25005331988548746</v>
      </c>
      <c r="Q10" s="173">
        <v>0.22592522381896588</v>
      </c>
      <c r="R10" s="173">
        <v>0.20593840830840535</v>
      </c>
      <c r="S10" s="173">
        <v>0.18931884197229129</v>
      </c>
      <c r="T10" s="173">
        <v>0.17403052268101285</v>
      </c>
      <c r="U10" s="173">
        <v>0.16084923616856223</v>
      </c>
      <c r="V10" s="173">
        <v>0.14951933072452961</v>
      </c>
      <c r="W10" s="173">
        <v>0.13983929881446758</v>
      </c>
      <c r="X10" s="173">
        <v>0.13068744118570541</v>
      </c>
      <c r="Y10" s="173">
        <v>0.12281342841930967</v>
      </c>
      <c r="Z10" s="173">
        <v>0.11567532486216199</v>
      </c>
      <c r="AA10" s="173">
        <v>0.10949153809847462</v>
      </c>
      <c r="AB10" s="173">
        <v>0.10334177347549246</v>
      </c>
      <c r="AC10" s="173">
        <v>9.8099967589536152E-2</v>
      </c>
      <c r="AD10" s="173">
        <v>9.330676249050808E-2</v>
      </c>
      <c r="AE10" s="173">
        <v>8.9127805554480161E-2</v>
      </c>
      <c r="AF10" s="173">
        <v>8.4843440533494199E-2</v>
      </c>
      <c r="AG10" s="173">
        <v>8.111543161267748E-2</v>
      </c>
      <c r="AH10" s="173">
        <v>7.4293662967244725E-2</v>
      </c>
      <c r="AI10" s="173">
        <v>6.9274875736913363E-2</v>
      </c>
      <c r="AJ10" s="173">
        <v>6.6253719170405012E-2</v>
      </c>
      <c r="AK10" s="173">
        <v>6.367767399641483E-2</v>
      </c>
      <c r="AL10" s="173">
        <v>6.1315334155445378E-2</v>
      </c>
      <c r="AM10" s="173">
        <v>5.9267035726289288E-2</v>
      </c>
      <c r="AN10" s="173">
        <v>5.7033384781262519E-2</v>
      </c>
      <c r="AO10" s="173">
        <v>5.4270239429234521E-2</v>
      </c>
      <c r="AP10" s="173">
        <v>4.8474697628882603E-2</v>
      </c>
      <c r="AQ10" s="173">
        <v>4.7081221750202885E-2</v>
      </c>
      <c r="AR10" s="173">
        <v>4.5513615830806618E-2</v>
      </c>
      <c r="AS10" s="173">
        <v>4.4145538178965944E-2</v>
      </c>
      <c r="AT10" s="173">
        <v>4.2854358156760176E-2</v>
      </c>
      <c r="AU10" s="173">
        <v>4.1733688383477435E-2</v>
      </c>
      <c r="AV10" s="173">
        <v>4.0461675624560552E-2</v>
      </c>
      <c r="AW10" s="173">
        <v>3.8326698033053837E-2</v>
      </c>
      <c r="AX10" s="173">
        <v>3.6058871570510964E-2</v>
      </c>
      <c r="AY10" s="173">
        <v>3.5239290599027993E-2</v>
      </c>
      <c r="AZ10" s="174">
        <v>3.4268870949772101E-2</v>
      </c>
    </row>
    <row r="11" spans="1:52" x14ac:dyDescent="0.25">
      <c r="A11" s="175" t="s">
        <v>4</v>
      </c>
      <c r="B11" s="164" t="s">
        <v>30</v>
      </c>
      <c r="C11" s="176">
        <v>0.26037735849056604</v>
      </c>
      <c r="D11" s="176">
        <v>0.22125786163522013</v>
      </c>
      <c r="E11" s="176">
        <v>0.16603773584905659</v>
      </c>
      <c r="F11" s="176">
        <v>0.13773584905660377</v>
      </c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7"/>
    </row>
    <row r="12" spans="1:52" x14ac:dyDescent="0.25">
      <c r="A12" s="172" t="s">
        <v>12</v>
      </c>
      <c r="B12" s="161" t="s">
        <v>146</v>
      </c>
      <c r="C12" s="173">
        <v>0.53700000000000003</v>
      </c>
      <c r="D12" s="173">
        <v>0.45100000000000001</v>
      </c>
      <c r="E12" s="173">
        <v>0.60799999999999998</v>
      </c>
      <c r="F12" s="173">
        <v>0.55100000000000005</v>
      </c>
      <c r="G12" s="173">
        <v>0.49</v>
      </c>
      <c r="H12" s="173">
        <v>0.36599999999999999</v>
      </c>
      <c r="I12" s="173">
        <v>0.26600000000000001</v>
      </c>
      <c r="J12" s="173">
        <v>0.19400000000000001</v>
      </c>
      <c r="K12" s="173">
        <v>0.14199999999999999</v>
      </c>
      <c r="L12" s="173">
        <v>0.114</v>
      </c>
      <c r="M12" s="173">
        <v>8.6999999999999994E-2</v>
      </c>
      <c r="N12" s="173">
        <v>4.8000000000000001E-2</v>
      </c>
      <c r="O12" s="173">
        <v>3.7116174710999997E-2</v>
      </c>
      <c r="P12" s="173">
        <v>6.4000000000000001E-2</v>
      </c>
      <c r="Q12" s="173">
        <v>4.9000000000000002E-2</v>
      </c>
      <c r="R12" s="173">
        <v>3.9E-2</v>
      </c>
      <c r="S12" s="173">
        <v>3.3000000000000002E-2</v>
      </c>
      <c r="T12" s="173">
        <v>2.9000000000000001E-2</v>
      </c>
      <c r="U12" s="173">
        <v>2.5000000000000001E-2</v>
      </c>
      <c r="V12" s="173">
        <v>1.7999999999999999E-2</v>
      </c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4"/>
    </row>
    <row r="13" spans="1:52" x14ac:dyDescent="0.25">
      <c r="A13" s="175" t="s">
        <v>10</v>
      </c>
      <c r="B13" s="164" t="s">
        <v>30</v>
      </c>
      <c r="C13" s="176">
        <v>0.21296867886746854</v>
      </c>
      <c r="D13" s="176">
        <v>0.39219197405525152</v>
      </c>
      <c r="E13" s="176">
        <v>0.37589399408954038</v>
      </c>
      <c r="F13" s="176">
        <v>0.27311184951163675</v>
      </c>
      <c r="G13" s="176">
        <v>0.20145365577798827</v>
      </c>
      <c r="H13" s="176">
        <v>0.15696467696930133</v>
      </c>
      <c r="I13" s="176">
        <v>0.12856049225205679</v>
      </c>
      <c r="J13" s="176">
        <v>0.10780497004563187</v>
      </c>
      <c r="K13" s="176">
        <v>9.2798884755193975E-2</v>
      </c>
      <c r="L13" s="176">
        <v>8.0473123494636742E-2</v>
      </c>
      <c r="M13" s="176">
        <v>7.100715474710026E-2</v>
      </c>
      <c r="N13" s="176">
        <v>6.3385114947409171E-2</v>
      </c>
      <c r="O13" s="176">
        <v>5.7012817172321248E-2</v>
      </c>
      <c r="P13" s="176">
        <v>5.1395013074341113E-2</v>
      </c>
      <c r="Q13" s="176">
        <v>4.6815337677195819E-2</v>
      </c>
      <c r="R13" s="176">
        <v>4.2851431707953774E-2</v>
      </c>
      <c r="S13" s="176">
        <v>3.9525178550314816E-2</v>
      </c>
      <c r="T13" s="176">
        <v>3.6347135836766652E-2</v>
      </c>
      <c r="U13" s="176">
        <v>3.3659180106660837E-2</v>
      </c>
      <c r="V13" s="176">
        <v>3.1325516147136113E-2</v>
      </c>
      <c r="W13" s="176">
        <v>2.9330711773019744E-2</v>
      </c>
      <c r="X13" s="176">
        <v>2.610854827087928E-2</v>
      </c>
      <c r="Y13" s="176">
        <v>2.3528941789018272E-2</v>
      </c>
      <c r="Z13" s="176">
        <v>2.2187718668155117E-2</v>
      </c>
      <c r="AA13" s="176">
        <v>2.1004828013133251E-2</v>
      </c>
      <c r="AB13" s="176">
        <v>1.8714829970003084E-2</v>
      </c>
      <c r="AC13" s="176">
        <v>1.5770438430210594E-2</v>
      </c>
      <c r="AD13" s="176">
        <v>1.5012601668231058E-2</v>
      </c>
      <c r="AE13" s="176">
        <v>1.2106630363685136E-2</v>
      </c>
      <c r="AF13" s="176">
        <v>1.0645334815770719E-2</v>
      </c>
      <c r="AG13" s="176">
        <v>1.02072492856627E-2</v>
      </c>
      <c r="AH13" s="176">
        <v>9.7974168658808026E-3</v>
      </c>
      <c r="AI13" s="176">
        <v>9.4391647896528482E-3</v>
      </c>
      <c r="AJ13" s="176">
        <v>9.0529291350580701E-3</v>
      </c>
      <c r="AK13" s="176">
        <v>8.7141202954993269E-3</v>
      </c>
      <c r="AL13" s="176">
        <v>8.3929244853648815E-3</v>
      </c>
      <c r="AM13" s="176">
        <v>8.1092698540157441E-3</v>
      </c>
      <c r="AN13" s="176">
        <v>7.7770193325974657E-3</v>
      </c>
      <c r="AO13" s="176">
        <v>5.5179333231636521E-3</v>
      </c>
      <c r="AP13" s="176">
        <v>5.3407854319469268E-3</v>
      </c>
      <c r="AQ13" s="176">
        <v>5.1849062145176037E-3</v>
      </c>
      <c r="AR13" s="176">
        <v>4.9994993966476914E-3</v>
      </c>
      <c r="AS13" s="176">
        <v>4.8478195700217318E-3</v>
      </c>
      <c r="AT13" s="176">
        <v>4.7033194547241638E-3</v>
      </c>
      <c r="AU13" s="176">
        <v>4.5780502908908767E-3</v>
      </c>
      <c r="AV13" s="176">
        <v>4.4340662733170265E-3</v>
      </c>
      <c r="AW13" s="176">
        <v>4.3085044605793319E-3</v>
      </c>
      <c r="AX13" s="176">
        <v>4.1884983765002326E-3</v>
      </c>
      <c r="AY13" s="176">
        <v>4.0848778205372586E-3</v>
      </c>
      <c r="AZ13" s="177">
        <v>3.4975366585182997E-3</v>
      </c>
    </row>
    <row r="14" spans="1:52" x14ac:dyDescent="0.25">
      <c r="A14" s="172" t="s">
        <v>24</v>
      </c>
      <c r="B14" s="161" t="s">
        <v>132</v>
      </c>
      <c r="C14" s="173">
        <v>0.17407952627093731</v>
      </c>
      <c r="D14" s="173">
        <v>0.15334546510501096</v>
      </c>
      <c r="E14" s="173">
        <v>0.12053778292834477</v>
      </c>
      <c r="F14" s="173">
        <v>0.10039945818480159</v>
      </c>
      <c r="G14" s="173">
        <v>8.726472454906184E-2</v>
      </c>
      <c r="H14" s="173">
        <v>7.6996644994182226E-2</v>
      </c>
      <c r="I14" s="173">
        <v>6.975279039818981E-2</v>
      </c>
      <c r="J14" s="173">
        <v>6.2724077048738322E-2</v>
      </c>
      <c r="K14" s="173">
        <v>5.7961285593578063E-2</v>
      </c>
      <c r="L14" s="173">
        <v>5.4222531450745223E-2</v>
      </c>
      <c r="M14" s="173">
        <v>5.1240594502140531E-2</v>
      </c>
      <c r="N14" s="173">
        <v>4.8232758713252229E-2</v>
      </c>
      <c r="O14" s="173">
        <v>4.4634402665275956E-2</v>
      </c>
      <c r="P14" s="173">
        <v>4.2860573539095607E-2</v>
      </c>
      <c r="Q14" s="173">
        <v>4.1337820296290725E-2</v>
      </c>
      <c r="R14" s="173">
        <v>3.9759481379434809E-2</v>
      </c>
      <c r="S14" s="173">
        <v>3.7428368643735194E-2</v>
      </c>
      <c r="T14" s="173">
        <v>3.6018631049058371E-2</v>
      </c>
      <c r="U14" s="173">
        <v>3.4946795453103696E-2</v>
      </c>
      <c r="V14" s="173">
        <v>3.3942191529065802E-2</v>
      </c>
      <c r="W14" s="173">
        <v>3.2274033369318798E-2</v>
      </c>
      <c r="X14" s="173">
        <v>3.1059362370077261E-2</v>
      </c>
      <c r="Y14" s="173">
        <v>3.029167056934293E-2</v>
      </c>
      <c r="Z14" s="173">
        <v>2.9063615381762234E-2</v>
      </c>
      <c r="AA14" s="173">
        <v>2.7855033257887307E-2</v>
      </c>
      <c r="AB14" s="173">
        <v>2.7175646637943959E-2</v>
      </c>
      <c r="AC14" s="173">
        <v>2.6598001468874345E-2</v>
      </c>
      <c r="AD14" s="173">
        <v>2.6044391362422037E-2</v>
      </c>
      <c r="AE14" s="173">
        <v>2.5583246549693014E-2</v>
      </c>
      <c r="AF14" s="173">
        <v>2.5003516310441488E-2</v>
      </c>
      <c r="AG14" s="173">
        <v>2.451365329113012E-2</v>
      </c>
      <c r="AH14" s="173">
        <v>2.4042607530598156E-2</v>
      </c>
      <c r="AI14" s="173">
        <v>2.3653943609598386E-2</v>
      </c>
      <c r="AJ14" s="173">
        <v>2.1541469585444346E-2</v>
      </c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4"/>
    </row>
    <row r="15" spans="1:52" x14ac:dyDescent="0.25">
      <c r="A15" s="175" t="s">
        <v>11</v>
      </c>
      <c r="B15" s="164" t="s">
        <v>146</v>
      </c>
      <c r="C15" s="176">
        <v>9.2783675624763893E-3</v>
      </c>
      <c r="D15" s="176">
        <v>8.1610805326536844E-3</v>
      </c>
      <c r="E15" s="176">
        <v>7.2475036871215677E-3</v>
      </c>
      <c r="F15" s="176">
        <v>6.4756809023106161E-3</v>
      </c>
      <c r="G15" s="176">
        <v>5.8339168151421801E-3</v>
      </c>
      <c r="H15" s="176">
        <v>5.253196653509146E-3</v>
      </c>
      <c r="I15" s="176">
        <v>4.7648514169680951E-3</v>
      </c>
      <c r="J15" s="176">
        <v>4.3399524495585338E-3</v>
      </c>
      <c r="K15" s="176">
        <v>3.9790218632902545E-3</v>
      </c>
      <c r="L15" s="176">
        <v>3.641113202224273E-3</v>
      </c>
      <c r="M15" s="176">
        <v>3.3520717179195223E-3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7"/>
    </row>
    <row r="16" spans="1:52" x14ac:dyDescent="0.25">
      <c r="A16" s="172" t="s">
        <v>15</v>
      </c>
      <c r="B16" s="161" t="s">
        <v>146</v>
      </c>
      <c r="C16" s="173">
        <v>2.7800000000000002E-2</v>
      </c>
      <c r="D16" s="173">
        <v>4.9100000000000005E-2</v>
      </c>
      <c r="E16" s="173">
        <v>5.91E-2</v>
      </c>
      <c r="F16" s="173">
        <v>7.1400000000000005E-2</v>
      </c>
      <c r="G16" s="173">
        <v>4.7E-2</v>
      </c>
      <c r="H16" s="173">
        <v>3.6400000000000002E-2</v>
      </c>
      <c r="I16" s="173">
        <v>2.98E-2</v>
      </c>
      <c r="J16" s="173">
        <v>2.5000000000000001E-2</v>
      </c>
      <c r="K16" s="173">
        <v>2.1499999999999998E-2</v>
      </c>
      <c r="L16" s="173">
        <v>1.8499999999999999E-2</v>
      </c>
      <c r="M16" s="173">
        <v>1.6E-2</v>
      </c>
      <c r="N16" s="173">
        <v>1.35E-2</v>
      </c>
      <c r="O16" s="173">
        <v>1.2E-2</v>
      </c>
      <c r="P16" s="173">
        <v>1.0699999999999999E-2</v>
      </c>
      <c r="Q16" s="173">
        <v>9.5999999999999992E-3</v>
      </c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4"/>
    </row>
    <row r="17" spans="1:52" x14ac:dyDescent="0.25">
      <c r="A17" s="175" t="s">
        <v>2</v>
      </c>
      <c r="B17" s="164" t="s">
        <v>146</v>
      </c>
      <c r="C17" s="176">
        <v>3.5968197882430254E-2</v>
      </c>
      <c r="D17" s="176">
        <v>5.6327507227983437E-2</v>
      </c>
      <c r="E17" s="176">
        <v>7.6854380981222978E-2</v>
      </c>
      <c r="F17" s="176">
        <v>6.7482503021508933E-2</v>
      </c>
      <c r="G17" s="176">
        <v>6.2187558981344551E-2</v>
      </c>
      <c r="H17" s="176">
        <v>0.13952592076199663</v>
      </c>
      <c r="I17" s="176">
        <v>0.22077296489444242</v>
      </c>
      <c r="J17" s="176">
        <v>0.19365142488063763</v>
      </c>
      <c r="K17" s="176">
        <v>0.16114999090621207</v>
      </c>
      <c r="L17" s="176">
        <v>0.12866375657214979</v>
      </c>
      <c r="M17" s="176">
        <v>6.4906766784584999E-2</v>
      </c>
      <c r="N17" s="176">
        <v>4.8763700688402883E-2</v>
      </c>
      <c r="O17" s="176">
        <v>9.7462159729618178E-2</v>
      </c>
      <c r="P17" s="176">
        <v>0.12395304125195293</v>
      </c>
      <c r="Q17" s="176">
        <v>0.13594226458301417</v>
      </c>
      <c r="R17" s="176">
        <v>9.7074072089611357E-2</v>
      </c>
      <c r="S17" s="176">
        <v>7.5498525609258904E-2</v>
      </c>
      <c r="T17" s="176">
        <v>6.4115508081847433E-2</v>
      </c>
      <c r="U17" s="176">
        <v>5.5374483662632069E-2</v>
      </c>
      <c r="V17" s="176">
        <v>4.7684174270331704E-2</v>
      </c>
      <c r="W17" s="176">
        <v>4.1920992344385427E-2</v>
      </c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7"/>
    </row>
    <row r="18" spans="1:52" x14ac:dyDescent="0.25">
      <c r="A18" s="172" t="s">
        <v>14</v>
      </c>
      <c r="B18" s="161" t="s">
        <v>146</v>
      </c>
      <c r="C18" s="173">
        <v>3.2199999999999999E-2</v>
      </c>
      <c r="D18" s="173">
        <v>2.07E-2</v>
      </c>
      <c r="E18" s="173">
        <v>1.6E-2</v>
      </c>
      <c r="F18" s="173">
        <v>1.26E-2</v>
      </c>
      <c r="G18" s="173">
        <v>1.01E-2</v>
      </c>
      <c r="H18" s="173">
        <v>8.199999999999999E-3</v>
      </c>
      <c r="I18" s="173">
        <v>6.6E-3</v>
      </c>
      <c r="J18" s="173">
        <v>4.0000000000000001E-3</v>
      </c>
      <c r="K18" s="173">
        <v>3.3999999999999998E-3</v>
      </c>
      <c r="L18" s="173">
        <v>2.8E-3</v>
      </c>
      <c r="M18" s="173">
        <v>2.3999999999999998E-3</v>
      </c>
      <c r="N18" s="173">
        <v>2.1000000000000003E-3</v>
      </c>
      <c r="O18" s="173">
        <v>8.9999999999999998E-4</v>
      </c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</row>
    <row r="19" spans="1:52" x14ac:dyDescent="0.25">
      <c r="A19" s="175" t="s">
        <v>13</v>
      </c>
      <c r="B19" s="164" t="s">
        <v>146</v>
      </c>
      <c r="C19" s="176">
        <v>6.4355999999999997E-3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</row>
    <row r="20" spans="1:52" x14ac:dyDescent="0.25">
      <c r="A20" s="172" t="s">
        <v>9</v>
      </c>
      <c r="B20" s="161" t="s">
        <v>146</v>
      </c>
      <c r="C20" s="173">
        <v>1.9130433272448358E-2</v>
      </c>
      <c r="D20" s="173">
        <v>1.7639687315881312E-2</v>
      </c>
      <c r="E20" s="173">
        <v>9.0665344670588899E-2</v>
      </c>
      <c r="F20" s="173">
        <v>6.6043960412619826E-2</v>
      </c>
      <c r="G20" s="173">
        <v>3.4787089027626748E-2</v>
      </c>
      <c r="H20" s="173">
        <v>2.3184766767827717E-2</v>
      </c>
      <c r="I20" s="173">
        <v>1.6923790767007424E-2</v>
      </c>
      <c r="J20" s="173">
        <v>1.3337946286703588E-2</v>
      </c>
      <c r="K20" s="173">
        <v>1.0807273162656377E-2</v>
      </c>
      <c r="L20" s="173">
        <v>9.0458524369521082E-3</v>
      </c>
      <c r="M20" s="173">
        <v>7.7726601628815553E-3</v>
      </c>
      <c r="N20" s="173">
        <v>6.7862193502749345E-3</v>
      </c>
      <c r="O20" s="173">
        <v>5.9821513223343838E-3</v>
      </c>
      <c r="P20" s="173">
        <v>5.3180236770165902E-3</v>
      </c>
      <c r="Q20" s="173">
        <v>4.8002712551906681E-3</v>
      </c>
      <c r="R20" s="173">
        <v>4.3657842096238185E-3</v>
      </c>
      <c r="S20" s="173">
        <v>4.0075458194061457E-3</v>
      </c>
      <c r="T20" s="173">
        <v>3.6794827561471579E-3</v>
      </c>
      <c r="U20" s="173">
        <v>3.4045075886976446E-3</v>
      </c>
      <c r="V20" s="173">
        <v>3.1490291715230009E-3</v>
      </c>
      <c r="W20" s="173">
        <v>2.9437958117377243E-3</v>
      </c>
      <c r="X20" s="173">
        <v>4.7062706640210381E-4</v>
      </c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4"/>
    </row>
    <row r="21" spans="1:52" x14ac:dyDescent="0.25">
      <c r="A21" s="175" t="s">
        <v>18</v>
      </c>
      <c r="B21" s="164" t="s">
        <v>146</v>
      </c>
      <c r="C21" s="176"/>
      <c r="D21" s="176"/>
      <c r="E21" s="176"/>
      <c r="F21" s="176"/>
      <c r="G21" s="176">
        <v>9.4600387788039083E-4</v>
      </c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7"/>
    </row>
    <row r="22" spans="1:52" x14ac:dyDescent="0.25">
      <c r="A22" s="178" t="s">
        <v>42</v>
      </c>
      <c r="B22" s="169"/>
      <c r="C22" s="179">
        <f t="shared" ref="C22:AZ22" si="25">SUM(C4:C21)</f>
        <v>13.563503392629178</v>
      </c>
      <c r="D22" s="179">
        <f t="shared" si="25"/>
        <v>12.525076774680869</v>
      </c>
      <c r="E22" s="179">
        <f t="shared" si="25"/>
        <v>10.925355485221704</v>
      </c>
      <c r="F22" s="179">
        <f t="shared" si="25"/>
        <v>9.5129940599478982</v>
      </c>
      <c r="G22" s="179">
        <f t="shared" si="25"/>
        <v>8.3679293262079621</v>
      </c>
      <c r="H22" s="179">
        <f t="shared" si="25"/>
        <v>7.5265024377463901</v>
      </c>
      <c r="I22" s="179">
        <f t="shared" si="25"/>
        <v>5.0477142158419097</v>
      </c>
      <c r="J22" s="179">
        <f t="shared" si="25"/>
        <v>3.9460219894177597</v>
      </c>
      <c r="K22" s="179">
        <f t="shared" si="25"/>
        <v>3.0794101591746026</v>
      </c>
      <c r="L22" s="179">
        <f t="shared" si="25"/>
        <v>2.5311650894418602</v>
      </c>
      <c r="M22" s="179">
        <f t="shared" si="25"/>
        <v>1.9954690378918345</v>
      </c>
      <c r="N22" s="179">
        <f t="shared" si="25"/>
        <v>1.4627892802546281</v>
      </c>
      <c r="O22" s="179">
        <f t="shared" si="25"/>
        <v>1.1591145491771706</v>
      </c>
      <c r="P22" s="179">
        <f t="shared" si="25"/>
        <v>1.0177199777072719</v>
      </c>
      <c r="Q22" s="179">
        <f t="shared" si="25"/>
        <v>0.8356785225913661</v>
      </c>
      <c r="R22" s="179">
        <f t="shared" si="25"/>
        <v>0.70977268561398921</v>
      </c>
      <c r="S22" s="179">
        <f t="shared" si="25"/>
        <v>0.62259743185098471</v>
      </c>
      <c r="T22" s="179">
        <f t="shared" si="25"/>
        <v>0.56360826769705541</v>
      </c>
      <c r="U22" s="179">
        <f t="shared" si="25"/>
        <v>0.50306362294051254</v>
      </c>
      <c r="V22" s="179">
        <f t="shared" si="25"/>
        <v>0.44508548361166256</v>
      </c>
      <c r="W22" s="179">
        <f t="shared" si="25"/>
        <v>0.35630883211292924</v>
      </c>
      <c r="X22" s="179">
        <f t="shared" si="25"/>
        <v>0.28832597889306411</v>
      </c>
      <c r="Y22" s="179">
        <f t="shared" si="25"/>
        <v>0.2766340407776709</v>
      </c>
      <c r="Z22" s="179">
        <f t="shared" si="25"/>
        <v>0.25692665891207933</v>
      </c>
      <c r="AA22" s="179">
        <f t="shared" si="25"/>
        <v>0.23835139936949518</v>
      </c>
      <c r="AB22" s="179">
        <f t="shared" si="25"/>
        <v>0.2292322500834395</v>
      </c>
      <c r="AC22" s="179">
        <f t="shared" si="25"/>
        <v>0.19046840748862107</v>
      </c>
      <c r="AD22" s="179">
        <f t="shared" si="25"/>
        <v>0.18436375552116119</v>
      </c>
      <c r="AE22" s="179">
        <f t="shared" si="25"/>
        <v>0.16681768246785833</v>
      </c>
      <c r="AF22" s="179">
        <f t="shared" si="25"/>
        <v>0.1504922916597064</v>
      </c>
      <c r="AG22" s="179">
        <f t="shared" si="25"/>
        <v>0.1158363341894703</v>
      </c>
      <c r="AH22" s="179">
        <f t="shared" si="25"/>
        <v>0.10813368736372368</v>
      </c>
      <c r="AI22" s="179">
        <f t="shared" si="25"/>
        <v>0.10236798413616459</v>
      </c>
      <c r="AJ22" s="179">
        <f t="shared" si="25"/>
        <v>9.6848117890907415E-2</v>
      </c>
      <c r="AK22" s="179">
        <f t="shared" si="25"/>
        <v>7.2391794291914155E-2</v>
      </c>
      <c r="AL22" s="179">
        <f t="shared" si="25"/>
        <v>6.9708258640810261E-2</v>
      </c>
      <c r="AM22" s="179">
        <f t="shared" si="25"/>
        <v>6.7376305580305038E-2</v>
      </c>
      <c r="AN22" s="179">
        <f t="shared" si="25"/>
        <v>6.4810404113859979E-2</v>
      </c>
      <c r="AO22" s="179">
        <f t="shared" si="25"/>
        <v>5.9788172752398172E-2</v>
      </c>
      <c r="AP22" s="179">
        <f t="shared" si="25"/>
        <v>5.3815483060829533E-2</v>
      </c>
      <c r="AQ22" s="179">
        <f t="shared" si="25"/>
        <v>5.2266127964720487E-2</v>
      </c>
      <c r="AR22" s="179">
        <f t="shared" si="25"/>
        <v>5.051311522745431E-2</v>
      </c>
      <c r="AS22" s="179">
        <f t="shared" si="25"/>
        <v>4.8993357748987679E-2</v>
      </c>
      <c r="AT22" s="179">
        <f t="shared" si="25"/>
        <v>4.7557677611484342E-2</v>
      </c>
      <c r="AU22" s="179">
        <f t="shared" si="25"/>
        <v>4.6311738674368309E-2</v>
      </c>
      <c r="AV22" s="179">
        <f t="shared" si="25"/>
        <v>4.4895741897877581E-2</v>
      </c>
      <c r="AW22" s="179">
        <f t="shared" si="25"/>
        <v>4.2635202493633166E-2</v>
      </c>
      <c r="AX22" s="179">
        <f t="shared" si="25"/>
        <v>4.0247369947011197E-2</v>
      </c>
      <c r="AY22" s="179">
        <f t="shared" si="25"/>
        <v>3.932416841956525E-2</v>
      </c>
      <c r="AZ22" s="180">
        <f t="shared" si="25"/>
        <v>3.7766407608290399E-2</v>
      </c>
    </row>
  </sheetData>
  <pageMargins left="0.70866141732283472" right="0.70866141732283472" top="0.74803149606299213" bottom="0.74803149606299213" header="0.31496062992125984" footer="0.31496062992125984"/>
  <pageSetup paperSize="8" scale="7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D46"/>
  <sheetViews>
    <sheetView workbookViewId="0"/>
  </sheetViews>
  <sheetFormatPr defaultRowHeight="15" x14ac:dyDescent="0.25"/>
  <cols>
    <col min="1" max="1" width="13.85546875" style="138" customWidth="1"/>
    <col min="2" max="2" width="33.42578125" style="138" bestFit="1" customWidth="1"/>
    <col min="3" max="3" width="23" style="138" bestFit="1" customWidth="1"/>
    <col min="4" max="4" width="12.140625" style="138" customWidth="1"/>
    <col min="5" max="7" width="9.140625" style="138"/>
    <col min="8" max="8" width="10.5703125" style="138" bestFit="1" customWidth="1"/>
    <col min="9" max="11" width="10.42578125" style="138" bestFit="1" customWidth="1"/>
    <col min="12" max="16384" width="9.140625" style="138"/>
  </cols>
  <sheetData>
    <row r="2" spans="1:4" ht="15.75" thickBot="1" x14ac:dyDescent="0.3">
      <c r="A2" s="139" t="s">
        <v>184</v>
      </c>
    </row>
    <row r="3" spans="1:4" x14ac:dyDescent="0.25">
      <c r="A3" s="140"/>
      <c r="B3" s="141" t="s">
        <v>159</v>
      </c>
      <c r="C3" s="141" t="s">
        <v>160</v>
      </c>
      <c r="D3" s="142" t="s">
        <v>158</v>
      </c>
    </row>
    <row r="4" spans="1:4" x14ac:dyDescent="0.25">
      <c r="A4" s="143" t="s">
        <v>11</v>
      </c>
      <c r="B4" s="148">
        <f>VLOOKUP($A4,'Oil and Condensate'!$A$6:$T$26,16,0)</f>
        <v>6.2269126599078253E-2</v>
      </c>
      <c r="C4" s="148">
        <f>VLOOKUP($A4,'Oil and Condensate'!$A$6:$T$26,17,0)</f>
        <v>0.3421177018541105</v>
      </c>
      <c r="D4" s="144">
        <f t="shared" ref="D4:D18" si="0">C4/SUM($C$4:$C$19)</f>
        <v>6.4697810000340799E-4</v>
      </c>
    </row>
    <row r="5" spans="1:4" x14ac:dyDescent="0.25">
      <c r="A5" s="143" t="s">
        <v>14</v>
      </c>
      <c r="B5" s="148">
        <f>VLOOKUP($A5,'Oil and Condensate'!$A$6:$T$26,16,0)</f>
        <v>0.29899999999999999</v>
      </c>
      <c r="C5" s="148">
        <f>VLOOKUP($A5,'Oil and Condensate'!$A$6:$T$26,17,0)</f>
        <v>1.787250842</v>
      </c>
      <c r="D5" s="144">
        <f t="shared" si="0"/>
        <v>3.3798664837276912E-3</v>
      </c>
    </row>
    <row r="6" spans="1:4" x14ac:dyDescent="0.25">
      <c r="A6" s="143" t="s">
        <v>9</v>
      </c>
      <c r="B6" s="148">
        <f>VLOOKUP($A6,'Oil and Condensate'!$A$6:$T$26,16,0)</f>
        <v>0.35348736513820178</v>
      </c>
      <c r="C6" s="148">
        <f>VLOOKUP($A6,'Oil and Condensate'!$A$6:$T$26,17,0)</f>
        <v>1.7950886132337611</v>
      </c>
      <c r="D6" s="144">
        <f t="shared" si="0"/>
        <v>3.3946884771925093E-3</v>
      </c>
    </row>
    <row r="7" spans="1:4" x14ac:dyDescent="0.25">
      <c r="A7" s="143" t="s">
        <v>4</v>
      </c>
      <c r="B7" s="148">
        <f>VLOOKUP($A7,'Oil and Condensate'!$A$6:$T$26,16,0)</f>
        <v>0.79811333352139879</v>
      </c>
      <c r="C7" s="148">
        <f>VLOOKUP($A7,'Oil and Condensate'!$A$6:$T$26,17,0)</f>
        <v>4.3517858735111874</v>
      </c>
      <c r="D7" s="144">
        <f t="shared" si="0"/>
        <v>8.2296535397240536E-3</v>
      </c>
    </row>
    <row r="8" spans="1:4" x14ac:dyDescent="0.25">
      <c r="A8" s="143" t="s">
        <v>24</v>
      </c>
      <c r="B8" s="148">
        <f>VLOOKUP($A8,'Oil and Condensate'!$A$6:$T$26,16,0)</f>
        <v>1.739880036049932</v>
      </c>
      <c r="C8" s="148">
        <f>VLOOKUP($A8,'Oil and Condensate'!$A$6:$T$26,17,0)</f>
        <v>8.5317729381189054</v>
      </c>
      <c r="D8" s="144">
        <f t="shared" si="0"/>
        <v>1.6134418696400882E-2</v>
      </c>
    </row>
    <row r="9" spans="1:4" x14ac:dyDescent="0.25">
      <c r="A9" s="143" t="s">
        <v>15</v>
      </c>
      <c r="B9" s="148">
        <f>VLOOKUP($A9,'Oil and Condensate'!$A$6:$T$26,16,0)</f>
        <v>1.488</v>
      </c>
      <c r="C9" s="148">
        <f>VLOOKUP($A9,'Oil and Condensate'!$A$6:$T$26,17,0)</f>
        <v>8.9220940297442013</v>
      </c>
      <c r="D9" s="144">
        <f t="shared" si="0"/>
        <v>1.687255413014899E-2</v>
      </c>
    </row>
    <row r="10" spans="1:4" x14ac:dyDescent="0.25">
      <c r="A10" s="143" t="s">
        <v>2</v>
      </c>
      <c r="B10" s="148">
        <f>VLOOKUP($A10,'Oil and Condensate'!$A$6:$T$26,16,0)</f>
        <v>2</v>
      </c>
      <c r="C10" s="148">
        <f>VLOOKUP($A10,'Oil and Condensate'!$A$6:$T$26,17,0)</f>
        <v>12.12</v>
      </c>
      <c r="D10" s="144">
        <f t="shared" si="0"/>
        <v>2.292010769844674E-2</v>
      </c>
    </row>
    <row r="11" spans="1:4" x14ac:dyDescent="0.25">
      <c r="A11" s="143" t="s">
        <v>10</v>
      </c>
      <c r="B11" s="148">
        <f>VLOOKUP($A11,'Oil and Condensate'!$A$6:$T$26,16,0)</f>
        <v>2.8115454131098967</v>
      </c>
      <c r="C11" s="148">
        <f>VLOOKUP($A11,'Oil and Condensate'!$A$6:$T$26,17,0)</f>
        <v>17.424125370821368</v>
      </c>
      <c r="D11" s="144">
        <f t="shared" si="0"/>
        <v>3.2950728552018485E-2</v>
      </c>
    </row>
    <row r="12" spans="1:4" x14ac:dyDescent="0.25">
      <c r="A12" s="143" t="s">
        <v>6</v>
      </c>
      <c r="B12" s="148">
        <f>VLOOKUP($A12,'Oil and Condensate'!$A$6:$T$26,16,0)</f>
        <v>3.1399999999999997</v>
      </c>
      <c r="C12" s="148">
        <f>VLOOKUP($A12,'Oil and Condensate'!$A$6:$T$26,17,0)</f>
        <v>19.370482741935479</v>
      </c>
      <c r="D12" s="144">
        <f t="shared" si="0"/>
        <v>3.6631481073932763E-2</v>
      </c>
    </row>
    <row r="13" spans="1:4" x14ac:dyDescent="0.25">
      <c r="A13" s="143" t="s">
        <v>12</v>
      </c>
      <c r="B13" s="148">
        <f>VLOOKUP($A13,'Oil and Condensate'!$A$6:$T$26,16,0)</f>
        <v>4.173</v>
      </c>
      <c r="C13" s="148">
        <f>VLOOKUP($A13,'Oil and Condensate'!$A$6:$T$26,17,0)</f>
        <v>24.963486911999997</v>
      </c>
      <c r="D13" s="144">
        <f t="shared" si="0"/>
        <v>4.7208400045528516E-2</v>
      </c>
    </row>
    <row r="14" spans="1:4" x14ac:dyDescent="0.25">
      <c r="A14" s="143" t="s">
        <v>1</v>
      </c>
      <c r="B14" s="148">
        <f>VLOOKUP($A14,'Oil and Condensate'!$A$6:$T$26,16,0)</f>
        <v>6.4785050906111721</v>
      </c>
      <c r="C14" s="148">
        <f>VLOOKUP($A14,'Oil and Condensate'!$A$6:$T$26,17,0)</f>
        <v>36.64916326748218</v>
      </c>
      <c r="D14" s="144">
        <f t="shared" si="0"/>
        <v>6.9307159170680685E-2</v>
      </c>
    </row>
    <row r="15" spans="1:4" x14ac:dyDescent="0.25">
      <c r="A15" s="143" t="s">
        <v>0</v>
      </c>
      <c r="B15" s="148">
        <f>VLOOKUP($A15,'Oil and Condensate'!$A$6:$T$26,16,0)</f>
        <v>8.0500000000000007</v>
      </c>
      <c r="C15" s="148">
        <f>VLOOKUP($A15,'Oil and Condensate'!$A$6:$T$26,17,0)</f>
        <v>44.35707787558686</v>
      </c>
      <c r="D15" s="144">
        <f t="shared" si="0"/>
        <v>8.3883581031092405E-2</v>
      </c>
    </row>
    <row r="16" spans="1:4" x14ac:dyDescent="0.25">
      <c r="A16" s="143" t="s">
        <v>3</v>
      </c>
      <c r="B16" s="148">
        <f>VLOOKUP($A16,'Oil and Condensate'!$A$6:$T$26,16,0)</f>
        <v>8.1</v>
      </c>
      <c r="C16" s="148">
        <f>VLOOKUP($A16,'Oil and Condensate'!$A$6:$T$26,17,0)</f>
        <v>51.51391927019499</v>
      </c>
      <c r="D16" s="144">
        <f t="shared" si="0"/>
        <v>9.7417869442405949E-2</v>
      </c>
    </row>
    <row r="17" spans="1:4" x14ac:dyDescent="0.25">
      <c r="A17" s="143" t="s">
        <v>8</v>
      </c>
      <c r="B17" s="148">
        <f>VLOOKUP($A17,'Oil and Condensate'!$A$6:$T$26,16,0)</f>
        <v>10.783480883955839</v>
      </c>
      <c r="C17" s="148">
        <f>VLOOKUP($A17,'Oil and Condensate'!$A$6:$T$26,17,0)</f>
        <v>54.03634131234702</v>
      </c>
      <c r="D17" s="144">
        <f t="shared" si="0"/>
        <v>0.10218801670866506</v>
      </c>
    </row>
    <row r="18" spans="1:4" x14ac:dyDescent="0.25">
      <c r="A18" s="143" t="s">
        <v>7</v>
      </c>
      <c r="B18" s="148">
        <f>VLOOKUP($A18,'Oil and Condensate'!$A$6:$T$26,16,0)</f>
        <v>15.456455251500568</v>
      </c>
      <c r="C18" s="148">
        <f>VLOOKUP($A18,'Oil and Condensate'!$A$6:$T$26,17,0)</f>
        <v>100.46026133747807</v>
      </c>
      <c r="D18" s="144">
        <f t="shared" si="0"/>
        <v>0.18998019878457942</v>
      </c>
    </row>
    <row r="19" spans="1:4" ht="15.75" thickBot="1" x14ac:dyDescent="0.3">
      <c r="A19" s="145" t="s">
        <v>5</v>
      </c>
      <c r="B19" s="149">
        <f>VLOOKUP($A19,'Oil and Condensate'!$A$6:$T$26,16,0)</f>
        <v>25.582781896815892</v>
      </c>
      <c r="C19" s="149">
        <f>VLOOKUP($A19,'Oil and Condensate'!$A$6:$T$26,17,0)</f>
        <v>142.16835869292657</v>
      </c>
      <c r="D19" s="146">
        <f>C19/SUM($C$4:$C$19)</f>
        <v>0.26885429806545247</v>
      </c>
    </row>
    <row r="25" spans="1:4" x14ac:dyDescent="0.25">
      <c r="B25" s="147"/>
    </row>
    <row r="26" spans="1:4" ht="15.75" thickBot="1" x14ac:dyDescent="0.3">
      <c r="A26" s="139" t="s">
        <v>183</v>
      </c>
    </row>
    <row r="27" spans="1:4" x14ac:dyDescent="0.25">
      <c r="A27" s="140"/>
      <c r="B27" s="141" t="s">
        <v>160</v>
      </c>
      <c r="C27" s="142" t="s">
        <v>158</v>
      </c>
    </row>
    <row r="28" spans="1:4" x14ac:dyDescent="0.25">
      <c r="A28" s="143" t="s">
        <v>14</v>
      </c>
      <c r="B28" s="148">
        <f>VLOOKUP($A28,'Gas and LPG'!$A$6:$S$25,16,0)</f>
        <v>0.79066444229999999</v>
      </c>
      <c r="C28" s="144">
        <f t="shared" ref="C28:C40" si="1">B28/SUM($B$28:$B$44)</f>
        <v>3.7365265020695542E-4</v>
      </c>
    </row>
    <row r="29" spans="1:4" x14ac:dyDescent="0.25">
      <c r="A29" s="143" t="s">
        <v>15</v>
      </c>
      <c r="B29" s="148">
        <f>VLOOKUP($A29,'Gas and LPG'!$A$6:$S$25,16,0)</f>
        <v>2.0529740048999998</v>
      </c>
      <c r="C29" s="144">
        <f t="shared" si="1"/>
        <v>9.7019561864376E-4</v>
      </c>
    </row>
    <row r="30" spans="1:4" x14ac:dyDescent="0.25">
      <c r="A30" s="143" t="s">
        <v>148</v>
      </c>
      <c r="B30" s="148">
        <f>VLOOKUP($A30,'Gas and LPG'!$A$6:$S$25,16,0)</f>
        <v>3.3124490358000003</v>
      </c>
      <c r="C30" s="144">
        <f t="shared" si="1"/>
        <v>1.5653990424834667E-3</v>
      </c>
    </row>
    <row r="31" spans="1:4" x14ac:dyDescent="0.25">
      <c r="A31" s="143" t="s">
        <v>9</v>
      </c>
      <c r="B31" s="148">
        <f>VLOOKUP($A31,'Gas and LPG'!$A$6:$S$25,16,0)</f>
        <v>9.7208014880226656</v>
      </c>
      <c r="C31" s="144">
        <f t="shared" si="1"/>
        <v>4.5938618759299487E-3</v>
      </c>
    </row>
    <row r="32" spans="1:4" x14ac:dyDescent="0.25">
      <c r="A32" s="143" t="s">
        <v>24</v>
      </c>
      <c r="B32" s="148">
        <f>VLOOKUP($A32,'Gas and LPG'!$A$6:$S$25,16,0)</f>
        <v>15.729899136666885</v>
      </c>
      <c r="C32" s="144">
        <f t="shared" si="1"/>
        <v>7.4336446480460141E-3</v>
      </c>
    </row>
    <row r="33" spans="1:4" x14ac:dyDescent="0.25">
      <c r="A33" s="143" t="s">
        <v>4</v>
      </c>
      <c r="B33" s="148">
        <f>VLOOKUP($A33,'Gas and LPG'!$A$6:$S$25,16,0)</f>
        <v>35.971035860000001</v>
      </c>
      <c r="C33" s="144">
        <f t="shared" si="1"/>
        <v>1.6999212511290177E-2</v>
      </c>
    </row>
    <row r="34" spans="1:4" x14ac:dyDescent="0.25">
      <c r="A34" s="143" t="s">
        <v>2</v>
      </c>
      <c r="B34" s="148">
        <f>VLOOKUP($A34,'Gas and LPG'!$A$6:$S$25,16,0)</f>
        <v>36.419739648000004</v>
      </c>
      <c r="C34" s="144">
        <f t="shared" si="1"/>
        <v>1.7211261201700977E-2</v>
      </c>
    </row>
    <row r="35" spans="1:4" x14ac:dyDescent="0.25">
      <c r="A35" s="143" t="s">
        <v>10</v>
      </c>
      <c r="B35" s="148">
        <f>VLOOKUP($A35,'Gas and LPG'!$A$6:$S$25,16,0)</f>
        <v>72.591200000000001</v>
      </c>
      <c r="C35" s="144">
        <f t="shared" si="1"/>
        <v>3.4305190432999878E-2</v>
      </c>
    </row>
    <row r="36" spans="1:4" x14ac:dyDescent="0.25">
      <c r="A36" s="143" t="s">
        <v>32</v>
      </c>
      <c r="B36" s="148">
        <f>VLOOKUP($A36,'Gas and LPG'!$A$6:$S$25,16,0)</f>
        <v>190.73365849999999</v>
      </c>
      <c r="C36" s="144">
        <f t="shared" si="1"/>
        <v>9.0137020421556122E-2</v>
      </c>
    </row>
    <row r="37" spans="1:4" x14ac:dyDescent="0.25">
      <c r="A37" s="143" t="s">
        <v>34</v>
      </c>
      <c r="B37" s="148">
        <f>VLOOKUP($A37,'Gas and LPG'!$A$6:$S$25,16,0)</f>
        <v>242.37503100000001</v>
      </c>
      <c r="C37" s="144">
        <f t="shared" si="1"/>
        <v>0.11454172950246377</v>
      </c>
    </row>
    <row r="38" spans="1:4" x14ac:dyDescent="0.25">
      <c r="A38" s="143" t="s">
        <v>8</v>
      </c>
      <c r="B38" s="148">
        <f>VLOOKUP($A38,'Gas and LPG'!$A$6:$S$25,16,0)</f>
        <v>314.55981419194177</v>
      </c>
      <c r="C38" s="144">
        <f t="shared" si="1"/>
        <v>0.1486548552499975</v>
      </c>
    </row>
    <row r="39" spans="1:4" x14ac:dyDescent="0.25">
      <c r="A39" s="143" t="s">
        <v>33</v>
      </c>
      <c r="B39" s="148">
        <f>VLOOKUP($A39,'Gas and LPG'!$A$6:$S$25,16,0)</f>
        <v>316.73817474500004</v>
      </c>
      <c r="C39" s="144">
        <f t="shared" si="1"/>
        <v>0.14968430611462571</v>
      </c>
    </row>
    <row r="40" spans="1:4" ht="15.75" thickBot="1" x14ac:dyDescent="0.3">
      <c r="A40" s="145" t="s">
        <v>5</v>
      </c>
      <c r="B40" s="149">
        <f>VLOOKUP($A40,'Gas and LPG'!$A$6:$S$25,16,0)</f>
        <v>875.04586492611975</v>
      </c>
      <c r="C40" s="146">
        <f t="shared" si="1"/>
        <v>0.41352967073005575</v>
      </c>
    </row>
    <row r="41" spans="1:4" x14ac:dyDescent="0.25">
      <c r="B41" s="147"/>
    </row>
    <row r="42" spans="1:4" x14ac:dyDescent="0.25">
      <c r="A42" s="139"/>
      <c r="B42" s="139"/>
      <c r="C42" s="139"/>
      <c r="D42" s="139"/>
    </row>
    <row r="43" spans="1:4" x14ac:dyDescent="0.25">
      <c r="A43" s="139"/>
      <c r="B43" s="139"/>
      <c r="C43" s="139"/>
      <c r="D43" s="139"/>
    </row>
    <row r="44" spans="1:4" x14ac:dyDescent="0.25">
      <c r="A44" s="139"/>
      <c r="B44" s="139"/>
      <c r="C44" s="139"/>
      <c r="D44" s="139"/>
    </row>
    <row r="45" spans="1:4" x14ac:dyDescent="0.25">
      <c r="A45" s="139"/>
      <c r="B45" s="139"/>
      <c r="C45" s="139"/>
      <c r="D45" s="139"/>
    </row>
    <row r="46" spans="1:4" x14ac:dyDescent="0.25">
      <c r="A46" s="139"/>
      <c r="B46" s="139"/>
      <c r="C46" s="139"/>
      <c r="D46" s="139"/>
    </row>
  </sheetData>
  <sortState xmlns:xlrd2="http://schemas.microsoft.com/office/spreadsheetml/2017/richdata2" ref="A29:C49">
    <sortCondition ref="B29:B49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1"/>
  <sheetViews>
    <sheetView zoomScale="85" zoomScaleNormal="85" zoomScaleSheetLayoutView="85" workbookViewId="0"/>
  </sheetViews>
  <sheetFormatPr defaultRowHeight="14.25" x14ac:dyDescent="0.2"/>
  <cols>
    <col min="1" max="1" width="19.28515625" style="32" customWidth="1"/>
    <col min="2" max="2" width="15" style="32" customWidth="1"/>
    <col min="3" max="20" width="10.7109375" style="32" customWidth="1"/>
    <col min="21" max="16384" width="9.140625" style="32"/>
  </cols>
  <sheetData>
    <row r="1" spans="1:20" x14ac:dyDescent="0.2"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15" x14ac:dyDescent="0.25">
      <c r="A2" s="18" t="s">
        <v>178</v>
      </c>
      <c r="B2" s="18"/>
    </row>
    <row r="3" spans="1:20" ht="15" thickBot="1" x14ac:dyDescent="0.25"/>
    <row r="4" spans="1:20" ht="32.25" customHeight="1" thickBot="1" x14ac:dyDescent="0.25">
      <c r="A4" s="252" t="s">
        <v>26</v>
      </c>
      <c r="B4" s="252" t="s">
        <v>27</v>
      </c>
      <c r="C4" s="254" t="s">
        <v>133</v>
      </c>
      <c r="D4" s="255"/>
      <c r="E4" s="256"/>
      <c r="F4" s="249" t="s">
        <v>134</v>
      </c>
      <c r="G4" s="250"/>
      <c r="H4" s="251"/>
      <c r="I4" s="249" t="s">
        <v>135</v>
      </c>
      <c r="J4" s="250"/>
      <c r="K4" s="251"/>
      <c r="L4" s="249" t="s">
        <v>175</v>
      </c>
      <c r="M4" s="250"/>
      <c r="N4" s="251"/>
      <c r="O4" s="249" t="s">
        <v>176</v>
      </c>
      <c r="P4" s="250"/>
      <c r="Q4" s="251"/>
      <c r="R4" s="249" t="s">
        <v>177</v>
      </c>
      <c r="S4" s="250"/>
      <c r="T4" s="251"/>
    </row>
    <row r="5" spans="1:20" ht="32.25" customHeight="1" thickBot="1" x14ac:dyDescent="0.25">
      <c r="A5" s="253"/>
      <c r="B5" s="253"/>
      <c r="C5" s="34" t="s">
        <v>21</v>
      </c>
      <c r="D5" s="35" t="s">
        <v>28</v>
      </c>
      <c r="E5" s="36" t="s">
        <v>22</v>
      </c>
      <c r="F5" s="34" t="s">
        <v>21</v>
      </c>
      <c r="G5" s="35" t="s">
        <v>28</v>
      </c>
      <c r="H5" s="36" t="s">
        <v>22</v>
      </c>
      <c r="I5" s="34" t="s">
        <v>21</v>
      </c>
      <c r="J5" s="35" t="s">
        <v>28</v>
      </c>
      <c r="K5" s="36" t="s">
        <v>22</v>
      </c>
      <c r="L5" s="34" t="s">
        <v>21</v>
      </c>
      <c r="M5" s="35" t="s">
        <v>28</v>
      </c>
      <c r="N5" s="36" t="s">
        <v>22</v>
      </c>
      <c r="O5" s="34" t="s">
        <v>21</v>
      </c>
      <c r="P5" s="35" t="s">
        <v>28</v>
      </c>
      <c r="Q5" s="36" t="s">
        <v>22</v>
      </c>
      <c r="R5" s="34" t="s">
        <v>21</v>
      </c>
      <c r="S5" s="35" t="s">
        <v>28</v>
      </c>
      <c r="T5" s="36" t="s">
        <v>22</v>
      </c>
    </row>
    <row r="6" spans="1:20" ht="15" customHeight="1" x14ac:dyDescent="0.2">
      <c r="A6" s="37" t="s">
        <v>5</v>
      </c>
      <c r="B6" s="38" t="s">
        <v>30</v>
      </c>
      <c r="C6" s="5">
        <v>9.6180117587638385</v>
      </c>
      <c r="D6" s="1">
        <v>60.495473923019063</v>
      </c>
      <c r="E6" s="6">
        <v>336.18479298597344</v>
      </c>
      <c r="F6" s="5">
        <v>10.199204029255641</v>
      </c>
      <c r="G6" s="1">
        <v>64.151063323994805</v>
      </c>
      <c r="H6" s="6">
        <v>356.4995948432595</v>
      </c>
      <c r="I6" s="5">
        <v>10.833337116687336</v>
      </c>
      <c r="J6" s="1">
        <v>68.139640445403742</v>
      </c>
      <c r="K6" s="6">
        <v>378.66487245685022</v>
      </c>
      <c r="L6" s="5">
        <v>3.4861450218579235</v>
      </c>
      <c r="M6" s="1">
        <v>21.927192495840146</v>
      </c>
      <c r="N6" s="6">
        <v>121.85355683564049</v>
      </c>
      <c r="O6" s="5">
        <v>4.0673372923497277</v>
      </c>
      <c r="P6" s="1">
        <v>25.582781896815892</v>
      </c>
      <c r="Q6" s="6">
        <v>142.16835869292657</v>
      </c>
      <c r="R6" s="5">
        <v>4.701470379781421</v>
      </c>
      <c r="S6" s="1">
        <v>29.571359018224829</v>
      </c>
      <c r="T6" s="6">
        <v>164.33363630651726</v>
      </c>
    </row>
    <row r="7" spans="1:20" x14ac:dyDescent="0.2">
      <c r="A7" s="40" t="s">
        <v>7</v>
      </c>
      <c r="B7" s="41" t="s">
        <v>29</v>
      </c>
      <c r="C7" s="3">
        <v>6.1598761366846198</v>
      </c>
      <c r="D7" s="2">
        <v>38.744455251500568</v>
      </c>
      <c r="E7" s="4">
        <v>251.82216987081145</v>
      </c>
      <c r="F7" s="3">
        <v>7.1751690025546191</v>
      </c>
      <c r="G7" s="2">
        <v>45.130455251500564</v>
      </c>
      <c r="H7" s="4">
        <v>293.32840260414474</v>
      </c>
      <c r="I7" s="3">
        <v>8.4089104117546203</v>
      </c>
      <c r="J7" s="2">
        <v>52.890455251500569</v>
      </c>
      <c r="K7" s="4">
        <v>343.76503993747815</v>
      </c>
      <c r="L7" s="3">
        <v>1.4420871448546198</v>
      </c>
      <c r="M7" s="2">
        <v>9.070455251500567</v>
      </c>
      <c r="N7" s="4">
        <v>58.954028604144717</v>
      </c>
      <c r="O7" s="3">
        <v>2.45738001072462</v>
      </c>
      <c r="P7" s="2">
        <v>15.456455251500568</v>
      </c>
      <c r="Q7" s="4">
        <v>100.46026133747807</v>
      </c>
      <c r="R7" s="3">
        <v>3.6911214199246198</v>
      </c>
      <c r="S7" s="2">
        <v>23.21645525150057</v>
      </c>
      <c r="T7" s="4">
        <v>150.89689867081142</v>
      </c>
    </row>
    <row r="8" spans="1:20" x14ac:dyDescent="0.2">
      <c r="A8" s="40" t="s">
        <v>8</v>
      </c>
      <c r="B8" s="41" t="s">
        <v>30</v>
      </c>
      <c r="C8" s="3">
        <v>1.3639647102154013</v>
      </c>
      <c r="D8" s="2">
        <v>8.5790799209169606</v>
      </c>
      <c r="E8" s="4">
        <v>42.990022956530737</v>
      </c>
      <c r="F8" s="3">
        <v>2.1668697264243475</v>
      </c>
      <c r="G8" s="2">
        <v>13.629200537214924</v>
      </c>
      <c r="H8" s="4">
        <v>68.296326572908953</v>
      </c>
      <c r="I8" s="3">
        <v>2.9145117497860697</v>
      </c>
      <c r="J8" s="2">
        <v>18.331727386053519</v>
      </c>
      <c r="K8" s="4">
        <v>91.860827550732424</v>
      </c>
      <c r="L8" s="3">
        <v>0.91153144021540145</v>
      </c>
      <c r="M8" s="2">
        <v>5.7333602676578748</v>
      </c>
      <c r="N8" s="4">
        <v>28.730037695968797</v>
      </c>
      <c r="O8" s="3">
        <v>1.7144364564243477</v>
      </c>
      <c r="P8" s="2">
        <v>10.783480883955839</v>
      </c>
      <c r="Q8" s="4">
        <v>54.03634131234702</v>
      </c>
      <c r="R8" s="3">
        <v>2.4620784797860695</v>
      </c>
      <c r="S8" s="2">
        <v>15.486007732794432</v>
      </c>
      <c r="T8" s="4">
        <v>77.600842290170476</v>
      </c>
    </row>
    <row r="9" spans="1:20" x14ac:dyDescent="0.2">
      <c r="A9" s="40" t="s">
        <v>3</v>
      </c>
      <c r="B9" s="41" t="s">
        <v>30</v>
      </c>
      <c r="C9" s="3">
        <v>1.2559996305000001</v>
      </c>
      <c r="D9" s="2">
        <v>7.9</v>
      </c>
      <c r="E9" s="4">
        <v>50.241970646239565</v>
      </c>
      <c r="F9" s="3">
        <v>1.8601513514999999</v>
      </c>
      <c r="G9" s="2">
        <v>11.7</v>
      </c>
      <c r="H9" s="4">
        <v>74.408994501392769</v>
      </c>
      <c r="I9" s="3">
        <v>2.1940246710000002</v>
      </c>
      <c r="J9" s="2">
        <v>13.8</v>
      </c>
      <c r="K9" s="4">
        <v>87.764455052924816</v>
      </c>
      <c r="L9" s="3">
        <v>0.68364536849999991</v>
      </c>
      <c r="M9" s="2">
        <v>4.3</v>
      </c>
      <c r="N9" s="4">
        <v>27.346895415041782</v>
      </c>
      <c r="O9" s="3">
        <v>1.2877970894999999</v>
      </c>
      <c r="P9" s="2">
        <v>8.1</v>
      </c>
      <c r="Q9" s="4">
        <v>51.51391927019499</v>
      </c>
      <c r="R9" s="3">
        <v>1.6216704089999998</v>
      </c>
      <c r="S9" s="2">
        <v>10.199999999999999</v>
      </c>
      <c r="T9" s="4">
        <v>64.869379821727023</v>
      </c>
    </row>
    <row r="10" spans="1:20" x14ac:dyDescent="0.2">
      <c r="A10" s="40" t="s">
        <v>0</v>
      </c>
      <c r="B10" s="41" t="s">
        <v>30</v>
      </c>
      <c r="C10" s="3">
        <v>2.3561917118999998</v>
      </c>
      <c r="D10" s="2">
        <v>14.82</v>
      </c>
      <c r="E10" s="4">
        <v>81.661104859154932</v>
      </c>
      <c r="F10" s="3">
        <v>2.9094674984999997</v>
      </c>
      <c r="G10" s="2">
        <v>18.3</v>
      </c>
      <c r="H10" s="4">
        <v>100.836586971831</v>
      </c>
      <c r="I10" s="3">
        <v>3.6201407071499996</v>
      </c>
      <c r="J10" s="2">
        <v>22.77</v>
      </c>
      <c r="K10" s="4">
        <v>125.46716313380283</v>
      </c>
      <c r="L10" s="3">
        <v>0.72657193814999999</v>
      </c>
      <c r="M10" s="2">
        <v>4.57</v>
      </c>
      <c r="N10" s="4">
        <v>25.181595762910803</v>
      </c>
      <c r="O10" s="3">
        <v>1.27984772475</v>
      </c>
      <c r="P10" s="2">
        <v>8.0500000000000007</v>
      </c>
      <c r="Q10" s="4">
        <v>44.35707787558686</v>
      </c>
      <c r="R10" s="3">
        <v>1.9905209333999998</v>
      </c>
      <c r="S10" s="2">
        <v>12.52</v>
      </c>
      <c r="T10" s="4">
        <v>68.987654037558698</v>
      </c>
    </row>
    <row r="11" spans="1:20" x14ac:dyDescent="0.2">
      <c r="A11" s="40" t="s">
        <v>1</v>
      </c>
      <c r="B11" s="41" t="s">
        <v>30</v>
      </c>
      <c r="C11" s="3">
        <v>35.513847198065157</v>
      </c>
      <c r="D11" s="2">
        <v>223.37537850471108</v>
      </c>
      <c r="E11" s="4">
        <v>1263.6434798235964</v>
      </c>
      <c r="F11" s="3">
        <v>35.813847198065154</v>
      </c>
      <c r="G11" s="2">
        <v>225.26232173498616</v>
      </c>
      <c r="H11" s="4">
        <v>1274.3179933966494</v>
      </c>
      <c r="I11" s="3">
        <v>36.633847198065155</v>
      </c>
      <c r="J11" s="2">
        <v>230.41996656440477</v>
      </c>
      <c r="K11" s="4">
        <v>1303.4949971629944</v>
      </c>
      <c r="L11" s="3">
        <v>0.73</v>
      </c>
      <c r="M11" s="2">
        <v>4.5915618603360731</v>
      </c>
      <c r="N11" s="4">
        <v>25.974649694429115</v>
      </c>
      <c r="O11" s="3">
        <v>1.03</v>
      </c>
      <c r="P11" s="2">
        <v>6.4785050906111721</v>
      </c>
      <c r="Q11" s="4">
        <v>36.64916326748218</v>
      </c>
      <c r="R11" s="3">
        <v>1.85</v>
      </c>
      <c r="S11" s="2">
        <v>11.636149920029775</v>
      </c>
      <c r="T11" s="4">
        <v>65.826167033827218</v>
      </c>
    </row>
    <row r="12" spans="1:20" x14ac:dyDescent="0.2">
      <c r="A12" s="40" t="s">
        <v>12</v>
      </c>
      <c r="B12" s="41" t="s">
        <v>29</v>
      </c>
      <c r="C12" s="3">
        <v>0.50557959809999997</v>
      </c>
      <c r="D12" s="2">
        <v>3.18</v>
      </c>
      <c r="E12" s="4">
        <v>19.02321792</v>
      </c>
      <c r="F12" s="3">
        <v>0.92451112042500005</v>
      </c>
      <c r="G12" s="2">
        <v>5.8150000000000004</v>
      </c>
      <c r="H12" s="4">
        <v>34.78616736</v>
      </c>
      <c r="I12" s="3">
        <v>1.1728492752149999</v>
      </c>
      <c r="J12" s="2">
        <v>7.3769999999999998</v>
      </c>
      <c r="K12" s="4">
        <v>44.130276287999997</v>
      </c>
      <c r="L12" s="3">
        <v>0.24452245971</v>
      </c>
      <c r="M12" s="2">
        <v>1.538</v>
      </c>
      <c r="N12" s="4">
        <v>9.2005374720000006</v>
      </c>
      <c r="O12" s="3">
        <v>0.66345398203499995</v>
      </c>
      <c r="P12" s="2">
        <v>4.173</v>
      </c>
      <c r="Q12" s="4">
        <v>24.963486911999997</v>
      </c>
      <c r="R12" s="3">
        <v>0.91179213682500004</v>
      </c>
      <c r="S12" s="2">
        <v>5.7350000000000003</v>
      </c>
      <c r="T12" s="4">
        <v>34.307595840000005</v>
      </c>
    </row>
    <row r="13" spans="1:20" x14ac:dyDescent="0.2">
      <c r="A13" s="40" t="s">
        <v>6</v>
      </c>
      <c r="B13" s="41" t="s">
        <v>29</v>
      </c>
      <c r="C13" s="3">
        <v>6.3579019270499986</v>
      </c>
      <c r="D13" s="2">
        <v>39.989999999999995</v>
      </c>
      <c r="E13" s="4">
        <v>246.69605249999995</v>
      </c>
      <c r="F13" s="3">
        <v>6.6059221072499996</v>
      </c>
      <c r="G13" s="2">
        <v>41.55</v>
      </c>
      <c r="H13" s="4">
        <v>256.31960443548383</v>
      </c>
      <c r="I13" s="3">
        <v>6.8459929226999998</v>
      </c>
      <c r="J13" s="2">
        <v>43.06</v>
      </c>
      <c r="K13" s="4">
        <v>265.63470919354836</v>
      </c>
      <c r="L13" s="3">
        <v>0.25119992610000003</v>
      </c>
      <c r="M13" s="2">
        <v>1.58</v>
      </c>
      <c r="N13" s="4">
        <v>9.7469308064516138</v>
      </c>
      <c r="O13" s="3">
        <v>0.49922010629999991</v>
      </c>
      <c r="P13" s="2">
        <v>3.1399999999999997</v>
      </c>
      <c r="Q13" s="4">
        <v>19.370482741935479</v>
      </c>
      <c r="R13" s="3">
        <v>0.73929092175</v>
      </c>
      <c r="S13" s="2">
        <v>4.6500000000000004</v>
      </c>
      <c r="T13" s="4">
        <v>28.6855875</v>
      </c>
    </row>
    <row r="14" spans="1:20" x14ac:dyDescent="0.2">
      <c r="A14" s="40" t="s">
        <v>10</v>
      </c>
      <c r="B14" s="41" t="s">
        <v>30</v>
      </c>
      <c r="C14" s="3">
        <v>0.30569043000000001</v>
      </c>
      <c r="D14" s="2">
        <v>1.9227349581612796</v>
      </c>
      <c r="E14" s="4">
        <v>11.915857666622582</v>
      </c>
      <c r="F14" s="3">
        <v>0.61579042999999989</v>
      </c>
      <c r="G14" s="2">
        <v>3.8732052771889727</v>
      </c>
      <c r="H14" s="4">
        <v>24.00360101671588</v>
      </c>
      <c r="I14" s="3">
        <v>1.0226287537462055</v>
      </c>
      <c r="J14" s="2">
        <v>6.4321413465535437</v>
      </c>
      <c r="K14" s="4">
        <v>39.862218373782319</v>
      </c>
      <c r="L14" s="3">
        <v>0.13689999999999999</v>
      </c>
      <c r="M14" s="2">
        <v>0.86107509408220329</v>
      </c>
      <c r="N14" s="4">
        <v>5.3363820207280659</v>
      </c>
      <c r="O14" s="3">
        <v>0.44700000000000001</v>
      </c>
      <c r="P14" s="2">
        <v>2.8115454131098967</v>
      </c>
      <c r="Q14" s="4">
        <v>17.424125370821368</v>
      </c>
      <c r="R14" s="3">
        <v>0.85383832374620539</v>
      </c>
      <c r="S14" s="2">
        <v>5.3704814824744673</v>
      </c>
      <c r="T14" s="4">
        <v>33.282742727887801</v>
      </c>
    </row>
    <row r="15" spans="1:20" x14ac:dyDescent="0.2">
      <c r="A15" s="40" t="s">
        <v>2</v>
      </c>
      <c r="B15" s="41" t="s">
        <v>29</v>
      </c>
      <c r="C15" s="3">
        <v>7.5677952419999999</v>
      </c>
      <c r="D15" s="2">
        <v>47.6</v>
      </c>
      <c r="E15" s="4">
        <v>288.45599999999996</v>
      </c>
      <c r="F15" s="3">
        <v>7.8539723729999995</v>
      </c>
      <c r="G15" s="2">
        <v>49.4</v>
      </c>
      <c r="H15" s="4">
        <v>299.36399999999998</v>
      </c>
      <c r="I15" s="3">
        <v>7.8698711024999994</v>
      </c>
      <c r="J15" s="2">
        <v>49.5</v>
      </c>
      <c r="K15" s="4">
        <v>299.96999999999997</v>
      </c>
      <c r="L15" s="3">
        <v>3.1797459E-2</v>
      </c>
      <c r="M15" s="2">
        <v>0.2</v>
      </c>
      <c r="N15" s="4">
        <v>1.212</v>
      </c>
      <c r="O15" s="3">
        <v>0.31797459</v>
      </c>
      <c r="P15" s="2">
        <v>2</v>
      </c>
      <c r="Q15" s="4">
        <v>12.12</v>
      </c>
      <c r="R15" s="3">
        <v>0.33387331949999999</v>
      </c>
      <c r="S15" s="2">
        <v>2.1</v>
      </c>
      <c r="T15" s="4">
        <v>12.725999999999997</v>
      </c>
    </row>
    <row r="16" spans="1:20" x14ac:dyDescent="0.2">
      <c r="A16" s="40" t="s">
        <v>15</v>
      </c>
      <c r="B16" s="41" t="s">
        <v>29</v>
      </c>
      <c r="C16" s="3">
        <v>3.9586246582049998</v>
      </c>
      <c r="D16" s="2">
        <v>24.899000000000001</v>
      </c>
      <c r="E16" s="4">
        <v>149.29517422486617</v>
      </c>
      <c r="F16" s="3">
        <v>4.0315998266099999</v>
      </c>
      <c r="G16" s="2">
        <v>25.358000000000001</v>
      </c>
      <c r="H16" s="4">
        <v>152.04735242355744</v>
      </c>
      <c r="I16" s="3">
        <v>4.0756393073249999</v>
      </c>
      <c r="J16" s="2">
        <v>25.635000000000002</v>
      </c>
      <c r="K16" s="4">
        <v>153.70825299226652</v>
      </c>
      <c r="L16" s="3">
        <v>0.16359792655499997</v>
      </c>
      <c r="M16" s="2">
        <v>1.0289999999999999</v>
      </c>
      <c r="N16" s="4">
        <v>6.1699158310529443</v>
      </c>
      <c r="O16" s="3">
        <v>0.23657309495999998</v>
      </c>
      <c r="P16" s="2">
        <v>1.488</v>
      </c>
      <c r="Q16" s="4">
        <v>8.9220940297442013</v>
      </c>
      <c r="R16" s="3">
        <v>0.28061257567500003</v>
      </c>
      <c r="S16" s="2">
        <v>1.7650000000000001</v>
      </c>
      <c r="T16" s="4">
        <v>10.582994598453304</v>
      </c>
    </row>
    <row r="17" spans="1:20" x14ac:dyDescent="0.2">
      <c r="A17" s="40" t="s">
        <v>24</v>
      </c>
      <c r="B17" s="41" t="s">
        <v>29</v>
      </c>
      <c r="C17" s="3">
        <v>1.6426499826859673</v>
      </c>
      <c r="D17" s="2">
        <v>10.331957548469312</v>
      </c>
      <c r="E17" s="4">
        <v>50.664364199471777</v>
      </c>
      <c r="F17" s="3">
        <v>1.793111190556081</v>
      </c>
      <c r="G17" s="2">
        <v>11.278330073834397</v>
      </c>
      <c r="H17" s="4">
        <v>55.305049381204249</v>
      </c>
      <c r="I17" s="3">
        <v>1.9311953887653988</v>
      </c>
      <c r="J17" s="2">
        <v>12.14685355056452</v>
      </c>
      <c r="K17" s="4">
        <v>59.563989619239344</v>
      </c>
      <c r="L17" s="3">
        <v>0.12615761268596748</v>
      </c>
      <c r="M17" s="2">
        <v>0.79350751068484748</v>
      </c>
      <c r="N17" s="4">
        <v>3.891087756386435</v>
      </c>
      <c r="O17" s="3">
        <v>0.27661882055608117</v>
      </c>
      <c r="P17" s="2">
        <v>1.739880036049932</v>
      </c>
      <c r="Q17" s="4">
        <v>8.5317729381189054</v>
      </c>
      <c r="R17" s="3">
        <v>0.41470301876539889</v>
      </c>
      <c r="S17" s="2">
        <v>2.6084035127800553</v>
      </c>
      <c r="T17" s="4">
        <v>12.790713176154004</v>
      </c>
    </row>
    <row r="18" spans="1:20" x14ac:dyDescent="0.2">
      <c r="A18" s="40" t="s">
        <v>4</v>
      </c>
      <c r="B18" s="41" t="s">
        <v>30</v>
      </c>
      <c r="C18" s="3">
        <v>10.523311132000002</v>
      </c>
      <c r="D18" s="2">
        <v>66.18963566868662</v>
      </c>
      <c r="E18" s="4">
        <v>360.90503613685053</v>
      </c>
      <c r="F18" s="3">
        <v>10.599928412000002</v>
      </c>
      <c r="G18" s="2">
        <v>66.671543861413596</v>
      </c>
      <c r="H18" s="4">
        <v>363.53268458896389</v>
      </c>
      <c r="I18" s="3">
        <v>10.679685392000001</v>
      </c>
      <c r="J18" s="2">
        <v>67.173200173007544</v>
      </c>
      <c r="K18" s="4">
        <v>366.26801146355717</v>
      </c>
      <c r="L18" s="3">
        <v>5.0272600000000001E-2</v>
      </c>
      <c r="M18" s="2">
        <v>0.31620514079442641</v>
      </c>
      <c r="N18" s="4">
        <v>1.7241374213978176</v>
      </c>
      <c r="O18" s="3">
        <v>0.12688988000000001</v>
      </c>
      <c r="P18" s="2">
        <v>0.79811333352139879</v>
      </c>
      <c r="Q18" s="4">
        <v>4.3517858735111874</v>
      </c>
      <c r="R18" s="3">
        <v>0.20664686000000002</v>
      </c>
      <c r="S18" s="2">
        <v>1.2997696451153535</v>
      </c>
      <c r="T18" s="4">
        <v>7.0871127481044516</v>
      </c>
    </row>
    <row r="19" spans="1:20" x14ac:dyDescent="0.2">
      <c r="A19" s="40" t="s">
        <v>9</v>
      </c>
      <c r="B19" s="41" t="s">
        <v>29</v>
      </c>
      <c r="C19" s="3">
        <v>3.9519849999999995E-2</v>
      </c>
      <c r="D19" s="2">
        <v>0.24857237806329116</v>
      </c>
      <c r="E19" s="4">
        <v>1.262306632236766</v>
      </c>
      <c r="F19" s="3">
        <v>6.6719850000000011E-2</v>
      </c>
      <c r="G19" s="2">
        <v>0.41965523094156681</v>
      </c>
      <c r="H19" s="4">
        <v>2.1311039681790849</v>
      </c>
      <c r="I19" s="3">
        <v>0.11881985000000002</v>
      </c>
      <c r="J19" s="2">
        <v>0.74735437193267562</v>
      </c>
      <c r="K19" s="4">
        <v>3.7952341594509527</v>
      </c>
      <c r="L19" s="3">
        <v>2.8999999999999998E-2</v>
      </c>
      <c r="M19" s="2">
        <v>0.18240451225992618</v>
      </c>
      <c r="N19" s="4">
        <v>0.92629127729144245</v>
      </c>
      <c r="O19" s="3">
        <v>5.62E-2</v>
      </c>
      <c r="P19" s="2">
        <v>0.35348736513820178</v>
      </c>
      <c r="Q19" s="4">
        <v>1.7950886132337611</v>
      </c>
      <c r="R19" s="3">
        <v>0.10829999999999999</v>
      </c>
      <c r="S19" s="2">
        <v>0.68118650612931053</v>
      </c>
      <c r="T19" s="4">
        <v>3.4592188045056282</v>
      </c>
    </row>
    <row r="20" spans="1:20" x14ac:dyDescent="0.2">
      <c r="A20" s="40" t="s">
        <v>14</v>
      </c>
      <c r="B20" s="41" t="s">
        <v>29</v>
      </c>
      <c r="C20" s="3">
        <v>7.4883015945000006E-2</v>
      </c>
      <c r="D20" s="2">
        <v>0.47100000000000003</v>
      </c>
      <c r="E20" s="4">
        <v>2.8153683832173915</v>
      </c>
      <c r="F20" s="3">
        <v>0.10302376716</v>
      </c>
      <c r="G20" s="2">
        <v>0.64800000000000002</v>
      </c>
      <c r="H20" s="4">
        <v>3.8733730622608697</v>
      </c>
      <c r="I20" s="3">
        <v>0.12194325526499999</v>
      </c>
      <c r="J20" s="2">
        <v>0.76700000000000002</v>
      </c>
      <c r="K20" s="4">
        <v>4.5846869425217394</v>
      </c>
      <c r="L20" s="3">
        <v>1.9396449989999998E-2</v>
      </c>
      <c r="M20" s="2">
        <v>0.122</v>
      </c>
      <c r="N20" s="4">
        <v>0.72924616295652167</v>
      </c>
      <c r="O20" s="3">
        <v>4.7537201204999997E-2</v>
      </c>
      <c r="P20" s="2">
        <v>0.29899999999999999</v>
      </c>
      <c r="Q20" s="4">
        <v>1.787250842</v>
      </c>
      <c r="R20" s="3">
        <v>6.6456689309999997E-2</v>
      </c>
      <c r="S20" s="2">
        <v>0.41799999999999998</v>
      </c>
      <c r="T20" s="4">
        <v>2.4985647222608693</v>
      </c>
    </row>
    <row r="21" spans="1:20" x14ac:dyDescent="0.2">
      <c r="A21" s="40" t="s">
        <v>11</v>
      </c>
      <c r="B21" s="41" t="s">
        <v>29</v>
      </c>
      <c r="C21" s="3">
        <v>3.1614000000000003E-2</v>
      </c>
      <c r="D21" s="2">
        <v>0.19884607760638989</v>
      </c>
      <c r="E21" s="4">
        <v>1.0924958612541262</v>
      </c>
      <c r="F21" s="3">
        <v>3.4914000000000001E-2</v>
      </c>
      <c r="G21" s="2">
        <v>0.21960245313941595</v>
      </c>
      <c r="H21" s="4">
        <v>1.2065350952054963</v>
      </c>
      <c r="I21" s="3">
        <v>3.7713999999999998E-2</v>
      </c>
      <c r="J21" s="2">
        <v>0.23721392328865021</v>
      </c>
      <c r="K21" s="4">
        <v>1.3032956573460526</v>
      </c>
      <c r="L21" s="3">
        <v>6.6E-3</v>
      </c>
      <c r="M21" s="2">
        <v>4.1512751066052164E-2</v>
      </c>
      <c r="N21" s="4">
        <v>0.22807846790274031</v>
      </c>
      <c r="O21" s="3">
        <v>9.9000000000000008E-3</v>
      </c>
      <c r="P21" s="2">
        <v>6.2269126599078253E-2</v>
      </c>
      <c r="Q21" s="4">
        <v>0.3421177018541105</v>
      </c>
      <c r="R21" s="3">
        <v>1.2700000000000001E-2</v>
      </c>
      <c r="S21" s="2">
        <v>7.9880596748312507E-2</v>
      </c>
      <c r="T21" s="4">
        <v>0.43887826399466701</v>
      </c>
    </row>
    <row r="22" spans="1:20" x14ac:dyDescent="0.2">
      <c r="A22" s="40" t="s">
        <v>16</v>
      </c>
      <c r="B22" s="41" t="s">
        <v>29</v>
      </c>
      <c r="C22" s="3">
        <v>0.28618199999999999</v>
      </c>
      <c r="D22" s="150">
        <v>1.8</v>
      </c>
      <c r="E22" s="151">
        <v>10.537221239999999</v>
      </c>
      <c r="F22" s="3">
        <v>0.28618199999999999</v>
      </c>
      <c r="G22" s="150">
        <v>1.8</v>
      </c>
      <c r="H22" s="151">
        <v>10.537221239999999</v>
      </c>
      <c r="I22" s="3">
        <v>0.28618199999999999</v>
      </c>
      <c r="J22" s="2">
        <v>1.8</v>
      </c>
      <c r="K22" s="4">
        <v>10.537221239999999</v>
      </c>
      <c r="L22" s="3">
        <v>0</v>
      </c>
      <c r="M22" s="2">
        <v>0</v>
      </c>
      <c r="N22" s="4">
        <v>0</v>
      </c>
      <c r="O22" s="3">
        <v>0</v>
      </c>
      <c r="P22" s="2">
        <v>0</v>
      </c>
      <c r="Q22" s="4">
        <v>0</v>
      </c>
      <c r="R22" s="3">
        <v>0</v>
      </c>
      <c r="S22" s="2">
        <v>0</v>
      </c>
      <c r="T22" s="4">
        <v>0</v>
      </c>
    </row>
    <row r="23" spans="1:20" x14ac:dyDescent="0.2">
      <c r="A23" s="40" t="s">
        <v>25</v>
      </c>
      <c r="B23" s="41" t="s">
        <v>29</v>
      </c>
      <c r="C23" s="3">
        <v>0.23978463831899999</v>
      </c>
      <c r="D23" s="2">
        <v>1.5082</v>
      </c>
      <c r="E23" s="4">
        <v>9.4048885962283304</v>
      </c>
      <c r="F23" s="3">
        <v>0.23978463831899999</v>
      </c>
      <c r="G23" s="2">
        <v>1.5082</v>
      </c>
      <c r="H23" s="4">
        <v>9.4048885962283304</v>
      </c>
      <c r="I23" s="3">
        <v>0.23978463831899999</v>
      </c>
      <c r="J23" s="2">
        <v>1.5082</v>
      </c>
      <c r="K23" s="4">
        <v>9.4048885962283304</v>
      </c>
      <c r="L23" s="3">
        <v>0</v>
      </c>
      <c r="M23" s="2">
        <v>0</v>
      </c>
      <c r="N23" s="4">
        <v>0</v>
      </c>
      <c r="O23" s="3">
        <v>0</v>
      </c>
      <c r="P23" s="2">
        <v>0</v>
      </c>
      <c r="Q23" s="4">
        <v>0</v>
      </c>
      <c r="R23" s="3">
        <v>0</v>
      </c>
      <c r="S23" s="2">
        <v>0</v>
      </c>
      <c r="T23" s="4">
        <v>0</v>
      </c>
    </row>
    <row r="24" spans="1:20" x14ac:dyDescent="0.2">
      <c r="A24" s="40" t="s">
        <v>17</v>
      </c>
      <c r="B24" s="41" t="s">
        <v>29</v>
      </c>
      <c r="C24" s="3">
        <v>0.17488900000000002</v>
      </c>
      <c r="D24" s="2">
        <v>1.1000000000000001</v>
      </c>
      <c r="E24" s="4">
        <v>6.4476719999999998</v>
      </c>
      <c r="F24" s="3">
        <v>0.17488900000000002</v>
      </c>
      <c r="G24" s="2">
        <v>1.1000000000000001</v>
      </c>
      <c r="H24" s="4">
        <v>6.4476719999999998</v>
      </c>
      <c r="I24" s="3">
        <v>0.17488900000000002</v>
      </c>
      <c r="J24" s="2">
        <v>1.1000000000000001</v>
      </c>
      <c r="K24" s="4">
        <v>6.4476719999999998</v>
      </c>
      <c r="L24" s="3">
        <v>0</v>
      </c>
      <c r="M24" s="2">
        <v>0</v>
      </c>
      <c r="N24" s="4">
        <v>0</v>
      </c>
      <c r="O24" s="3">
        <v>0</v>
      </c>
      <c r="P24" s="2">
        <v>0</v>
      </c>
      <c r="Q24" s="4">
        <v>0</v>
      </c>
      <c r="R24" s="3">
        <v>0</v>
      </c>
      <c r="S24" s="2">
        <v>0</v>
      </c>
      <c r="T24" s="4">
        <v>0</v>
      </c>
    </row>
    <row r="25" spans="1:20" x14ac:dyDescent="0.2">
      <c r="A25" s="40" t="s">
        <v>13</v>
      </c>
      <c r="B25" s="41" t="s">
        <v>29</v>
      </c>
      <c r="C25" s="3">
        <v>0.100320983145</v>
      </c>
      <c r="D25" s="2">
        <v>0.63100000000000001</v>
      </c>
      <c r="E25" s="4">
        <v>3.9348128260310817</v>
      </c>
      <c r="F25" s="3">
        <v>0.100320983145</v>
      </c>
      <c r="G25" s="2">
        <v>0.63100000000000001</v>
      </c>
      <c r="H25" s="4">
        <v>3.9348128260310817</v>
      </c>
      <c r="I25" s="3">
        <v>0.100320983145</v>
      </c>
      <c r="J25" s="2">
        <v>0.63100000000000001</v>
      </c>
      <c r="K25" s="4">
        <v>3.9348128260310817</v>
      </c>
      <c r="L25" s="3">
        <v>0</v>
      </c>
      <c r="M25" s="2">
        <v>0</v>
      </c>
      <c r="N25" s="4">
        <v>0</v>
      </c>
      <c r="O25" s="3">
        <v>0</v>
      </c>
      <c r="P25" s="2">
        <v>0</v>
      </c>
      <c r="Q25" s="4">
        <v>0</v>
      </c>
      <c r="R25" s="3">
        <v>0</v>
      </c>
      <c r="S25" s="2">
        <v>0</v>
      </c>
      <c r="T25" s="4">
        <v>0</v>
      </c>
    </row>
    <row r="26" spans="1:20" ht="15" thickBot="1" x14ac:dyDescent="0.25">
      <c r="A26" s="115" t="s">
        <v>18</v>
      </c>
      <c r="B26" s="116" t="s">
        <v>29</v>
      </c>
      <c r="C26" s="117">
        <v>2.5579999999999999E-3</v>
      </c>
      <c r="D26" s="118">
        <v>1.6089335943479006E-2</v>
      </c>
      <c r="E26" s="119">
        <v>8.9939279999999983E-2</v>
      </c>
      <c r="F26" s="117">
        <v>2.6329999999999999E-3</v>
      </c>
      <c r="G26" s="118">
        <v>1.656107175104778E-2</v>
      </c>
      <c r="H26" s="119">
        <v>9.2576279999999983E-2</v>
      </c>
      <c r="I26" s="117">
        <v>2.9579999999999997E-3</v>
      </c>
      <c r="J26" s="118">
        <v>1.860526025051247E-2</v>
      </c>
      <c r="K26" s="119">
        <v>0.10400327999999998</v>
      </c>
      <c r="L26" s="117">
        <v>0</v>
      </c>
      <c r="M26" s="118">
        <v>0</v>
      </c>
      <c r="N26" s="119">
        <v>0</v>
      </c>
      <c r="O26" s="117">
        <v>0</v>
      </c>
      <c r="P26" s="118">
        <v>0</v>
      </c>
      <c r="Q26" s="119">
        <v>0</v>
      </c>
      <c r="R26" s="117">
        <v>0</v>
      </c>
      <c r="S26" s="118">
        <v>0</v>
      </c>
      <c r="T26" s="119">
        <v>0</v>
      </c>
    </row>
    <row r="27" spans="1:20" ht="15" thickBot="1" x14ac:dyDescent="0.25">
      <c r="A27" s="57" t="s">
        <v>40</v>
      </c>
      <c r="B27" s="107"/>
      <c r="C27" s="108">
        <f>SUM(C6:C26)</f>
        <v>88.079195603578967</v>
      </c>
      <c r="D27" s="109">
        <f t="shared" ref="D27:T27" si="0">SUM(D6:D26)</f>
        <v>554.00142356707795</v>
      </c>
      <c r="E27" s="110">
        <f t="shared" si="0"/>
        <v>3189.0839486090854</v>
      </c>
      <c r="F27" s="108">
        <f t="shared" si="0"/>
        <v>93.558011504764835</v>
      </c>
      <c r="G27" s="109">
        <f t="shared" si="0"/>
        <v>588.46213881596543</v>
      </c>
      <c r="H27" s="110">
        <f t="shared" si="0"/>
        <v>3390.6745411640163</v>
      </c>
      <c r="I27" s="108">
        <f t="shared" si="0"/>
        <v>99.28524572342377</v>
      </c>
      <c r="J27" s="109">
        <f t="shared" si="0"/>
        <v>624.48535827296018</v>
      </c>
      <c r="K27" s="110">
        <f t="shared" si="0"/>
        <v>3600.2666279267542</v>
      </c>
      <c r="L27" s="108">
        <f t="shared" si="0"/>
        <v>9.039425347618911</v>
      </c>
      <c r="M27" s="109">
        <f t="shared" si="0"/>
        <v>56.85627488422211</v>
      </c>
      <c r="N27" s="110">
        <f t="shared" si="0"/>
        <v>327.20537122430329</v>
      </c>
      <c r="O27" s="108">
        <f t="shared" si="0"/>
        <v>14.518166248804775</v>
      </c>
      <c r="P27" s="109">
        <f t="shared" si="0"/>
        <v>91.316518397301991</v>
      </c>
      <c r="Q27" s="110">
        <f t="shared" si="0"/>
        <v>528.7933267792348</v>
      </c>
      <c r="R27" s="108">
        <f t="shared" si="0"/>
        <v>20.245075467463717</v>
      </c>
      <c r="S27" s="109">
        <f t="shared" si="0"/>
        <v>127.33769366579712</v>
      </c>
      <c r="T27" s="110">
        <f t="shared" si="0"/>
        <v>738.37398654197284</v>
      </c>
    </row>
    <row r="28" spans="1:20" ht="15" thickBot="1" x14ac:dyDescent="0.25">
      <c r="A28" s="57" t="s">
        <v>41</v>
      </c>
      <c r="B28" s="43"/>
      <c r="C28" s="44">
        <v>92.100921853547604</v>
      </c>
      <c r="D28" s="45">
        <v>579.29736997882515</v>
      </c>
      <c r="E28" s="46">
        <v>3325.45439157395</v>
      </c>
      <c r="F28" s="44">
        <f>F27</f>
        <v>93.558011504764835</v>
      </c>
      <c r="G28" s="45">
        <f t="shared" ref="G28:H28" si="1">G27</f>
        <v>588.46213881596543</v>
      </c>
      <c r="H28" s="46">
        <f t="shared" si="1"/>
        <v>3390.6745411640163</v>
      </c>
      <c r="I28" s="44">
        <v>96.808209989065006</v>
      </c>
      <c r="J28" s="45">
        <v>608.90532157972132</v>
      </c>
      <c r="K28" s="46">
        <v>3495.4187273007101</v>
      </c>
      <c r="L28" s="44">
        <v>13.069628859233999</v>
      </c>
      <c r="M28" s="45">
        <v>82.205492327132177</v>
      </c>
      <c r="N28" s="46">
        <v>471.90032207595499</v>
      </c>
      <c r="O28" s="44">
        <f>O27</f>
        <v>14.518166248804775</v>
      </c>
      <c r="P28" s="45">
        <f t="shared" ref="P28" si="2">P27</f>
        <v>91.316518397301991</v>
      </c>
      <c r="Q28" s="46">
        <f t="shared" ref="Q28" si="3">Q27</f>
        <v>528.7933267792348</v>
      </c>
      <c r="R28" s="44">
        <v>17.776916994751399</v>
      </c>
      <c r="S28" s="45">
        <v>111.81344392802833</v>
      </c>
      <c r="T28" s="46">
        <v>641.86465780271396</v>
      </c>
    </row>
    <row r="29" spans="1:20" ht="17.25" x14ac:dyDescent="0.25">
      <c r="A29" s="137" t="s">
        <v>108</v>
      </c>
    </row>
    <row r="30" spans="1:20" ht="17.25" x14ac:dyDescent="0.25">
      <c r="A30" s="137" t="s">
        <v>150</v>
      </c>
    </row>
    <row r="31" spans="1:20" x14ac:dyDescent="0.2">
      <c r="A31" s="137" t="s">
        <v>149</v>
      </c>
    </row>
  </sheetData>
  <sortState xmlns:xlrd2="http://schemas.microsoft.com/office/spreadsheetml/2017/richdata2" ref="B36:C56">
    <sortCondition descending="1" ref="B36:B56"/>
  </sortState>
  <dataConsolidate/>
  <mergeCells count="8">
    <mergeCell ref="O4:Q4"/>
    <mergeCell ref="R4:T4"/>
    <mergeCell ref="A4:A5"/>
    <mergeCell ref="B4:B5"/>
    <mergeCell ref="C4:E4"/>
    <mergeCell ref="F4:H4"/>
    <mergeCell ref="I4:K4"/>
    <mergeCell ref="L4:N4"/>
  </mergeCells>
  <conditionalFormatting sqref="A29">
    <cfRule type="duplicateValues" dxfId="18" priority="1"/>
  </conditionalFormatting>
  <conditionalFormatting sqref="A30">
    <cfRule type="duplicateValues" dxfId="17" priority="2"/>
  </conditionalFormatting>
  <pageMargins left="0.7" right="0.7" top="0.75" bottom="0.75" header="0.3" footer="0.3"/>
  <pageSetup paperSize="8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5"/>
  <sheetViews>
    <sheetView zoomScale="85" zoomScaleNormal="85" zoomScaleSheetLayoutView="85" workbookViewId="0"/>
  </sheetViews>
  <sheetFormatPr defaultRowHeight="14.25" x14ac:dyDescent="0.2"/>
  <cols>
    <col min="1" max="1" width="22" style="32" customWidth="1"/>
    <col min="2" max="2" width="13.140625" style="32" customWidth="1"/>
    <col min="3" max="4" width="11.7109375" style="32" customWidth="1"/>
    <col min="5" max="5" width="12.7109375" style="32" customWidth="1"/>
    <col min="6" max="7" width="11.7109375" style="32" customWidth="1"/>
    <col min="8" max="8" width="12.42578125" style="32" customWidth="1"/>
    <col min="9" max="19" width="11.7109375" style="32" customWidth="1"/>
    <col min="20" max="20" width="1.85546875" style="32" customWidth="1"/>
    <col min="21" max="21" width="22" style="32" customWidth="1"/>
    <col min="22" max="33" width="11.7109375" style="32" customWidth="1"/>
    <col min="34" max="16384" width="9.140625" style="32"/>
  </cols>
  <sheetData>
    <row r="1" spans="1:33" x14ac:dyDescent="0.2"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2" spans="1:33" ht="15" x14ac:dyDescent="0.25">
      <c r="A2" s="18" t="s">
        <v>172</v>
      </c>
      <c r="AE2" s="47"/>
      <c r="AF2" s="47"/>
      <c r="AG2" s="47"/>
    </row>
    <row r="3" spans="1:33" ht="15" thickBot="1" x14ac:dyDescent="0.25">
      <c r="AE3" s="47"/>
      <c r="AF3" s="47"/>
      <c r="AG3" s="47"/>
    </row>
    <row r="4" spans="1:33" ht="39" customHeight="1" thickBot="1" x14ac:dyDescent="0.25">
      <c r="A4" s="257" t="s">
        <v>26</v>
      </c>
      <c r="B4" s="249" t="s">
        <v>133</v>
      </c>
      <c r="C4" s="250"/>
      <c r="D4" s="251"/>
      <c r="E4" s="249" t="s">
        <v>134</v>
      </c>
      <c r="F4" s="250"/>
      <c r="G4" s="251"/>
      <c r="H4" s="249" t="s">
        <v>135</v>
      </c>
      <c r="I4" s="250"/>
      <c r="J4" s="251"/>
      <c r="K4" s="249" t="s">
        <v>175</v>
      </c>
      <c r="L4" s="250"/>
      <c r="M4" s="251"/>
      <c r="N4" s="249" t="s">
        <v>176</v>
      </c>
      <c r="O4" s="250"/>
      <c r="P4" s="251"/>
      <c r="Q4" s="249" t="s">
        <v>177</v>
      </c>
      <c r="R4" s="250"/>
      <c r="S4" s="251"/>
      <c r="AE4" s="47"/>
      <c r="AF4" s="47"/>
      <c r="AG4" s="47"/>
    </row>
    <row r="5" spans="1:33" ht="15" thickBot="1" x14ac:dyDescent="0.25">
      <c r="A5" s="258"/>
      <c r="B5" s="48" t="s">
        <v>21</v>
      </c>
      <c r="C5" s="49" t="s">
        <v>31</v>
      </c>
      <c r="D5" s="50" t="s">
        <v>22</v>
      </c>
      <c r="E5" s="48" t="s">
        <v>21</v>
      </c>
      <c r="F5" s="49" t="s">
        <v>31</v>
      </c>
      <c r="G5" s="50" t="s">
        <v>22</v>
      </c>
      <c r="H5" s="48" t="s">
        <v>21</v>
      </c>
      <c r="I5" s="49" t="s">
        <v>31</v>
      </c>
      <c r="J5" s="50" t="s">
        <v>22</v>
      </c>
      <c r="K5" s="48" t="s">
        <v>21</v>
      </c>
      <c r="L5" s="49" t="s">
        <v>31</v>
      </c>
      <c r="M5" s="50" t="s">
        <v>22</v>
      </c>
      <c r="N5" s="48" t="s">
        <v>21</v>
      </c>
      <c r="O5" s="49" t="s">
        <v>31</v>
      </c>
      <c r="P5" s="50" t="s">
        <v>22</v>
      </c>
      <c r="Q5" s="48" t="s">
        <v>21</v>
      </c>
      <c r="R5" s="49" t="s">
        <v>31</v>
      </c>
      <c r="S5" s="50" t="s">
        <v>22</v>
      </c>
      <c r="V5" s="121"/>
      <c r="W5" s="121"/>
      <c r="X5" s="121"/>
    </row>
    <row r="6" spans="1:33" x14ac:dyDescent="0.2">
      <c r="A6" s="51" t="s">
        <v>5</v>
      </c>
      <c r="B6" s="52">
        <v>34919.685802267632</v>
      </c>
      <c r="C6" s="53">
        <v>1233.1703853610068</v>
      </c>
      <c r="D6" s="39">
        <v>1445.6749922138799</v>
      </c>
      <c r="E6" s="52">
        <v>36804.128989478901</v>
      </c>
      <c r="F6" s="53">
        <v>1299.7185079450119</v>
      </c>
      <c r="G6" s="39">
        <v>1523.6909401644266</v>
      </c>
      <c r="H6" s="52">
        <v>40021.956195943887</v>
      </c>
      <c r="I6" s="53">
        <v>1413.3543876803294</v>
      </c>
      <c r="J6" s="39">
        <v>1656.908986512077</v>
      </c>
      <c r="K6" s="52">
        <v>19251.930361728835</v>
      </c>
      <c r="L6" s="53">
        <v>679.87182122854949</v>
      </c>
      <c r="M6" s="39">
        <v>797.02991697557377</v>
      </c>
      <c r="N6" s="52">
        <v>21136.37354894009</v>
      </c>
      <c r="O6" s="53">
        <v>746.41994381255392</v>
      </c>
      <c r="P6" s="39">
        <v>875.04586492611975</v>
      </c>
      <c r="Q6" s="52">
        <v>24354.200755405087</v>
      </c>
      <c r="R6" s="53">
        <v>860.0558235478718</v>
      </c>
      <c r="S6" s="39">
        <v>1008.2639112737705</v>
      </c>
      <c r="V6" s="111"/>
      <c r="X6" s="33"/>
    </row>
    <row r="7" spans="1:33" x14ac:dyDescent="0.2">
      <c r="A7" s="55" t="s">
        <v>33</v>
      </c>
      <c r="B7" s="54">
        <v>7713.7839858736052</v>
      </c>
      <c r="C7" s="56">
        <v>272.40823483679787</v>
      </c>
      <c r="D7" s="42">
        <v>302.27985651</v>
      </c>
      <c r="E7" s="54">
        <v>11672.475374349442</v>
      </c>
      <c r="F7" s="56">
        <v>412.2073445050479</v>
      </c>
      <c r="G7" s="42">
        <v>457.01318393500009</v>
      </c>
      <c r="H7" s="54">
        <v>14443.423969516729</v>
      </c>
      <c r="I7" s="56">
        <v>510.06194051335694</v>
      </c>
      <c r="J7" s="42">
        <v>565.22192049000012</v>
      </c>
      <c r="K7" s="54">
        <v>4122.6183286245359</v>
      </c>
      <c r="L7" s="56">
        <v>145.58810356409705</v>
      </c>
      <c r="M7" s="42">
        <v>162.00484732000007</v>
      </c>
      <c r="N7" s="54">
        <v>8081.3097171003719</v>
      </c>
      <c r="O7" s="56">
        <v>285.38721323234705</v>
      </c>
      <c r="P7" s="42">
        <v>316.73817474500004</v>
      </c>
      <c r="Q7" s="54">
        <v>10852.258312267659</v>
      </c>
      <c r="R7" s="56">
        <v>383.2418092406561</v>
      </c>
      <c r="S7" s="42">
        <v>424.94691130000012</v>
      </c>
      <c r="V7" s="111"/>
      <c r="X7" s="33"/>
    </row>
    <row r="8" spans="1:33" x14ac:dyDescent="0.2">
      <c r="A8" s="41" t="s">
        <v>8</v>
      </c>
      <c r="B8" s="54">
        <v>5847.5546973486589</v>
      </c>
      <c r="C8" s="152">
        <v>206.50332652995229</v>
      </c>
      <c r="D8" s="42">
        <v>239.16498712156013</v>
      </c>
      <c r="E8" s="54">
        <v>9324.5950022479647</v>
      </c>
      <c r="F8" s="152">
        <v>329.29318085418527</v>
      </c>
      <c r="G8" s="42">
        <v>381.37593559194175</v>
      </c>
      <c r="H8" s="54">
        <v>12430.480647246513</v>
      </c>
      <c r="I8" s="152">
        <v>438.97590307047051</v>
      </c>
      <c r="J8" s="42">
        <v>508.40665847238239</v>
      </c>
      <c r="K8" s="54">
        <v>4213.9086973486592</v>
      </c>
      <c r="L8" s="152">
        <v>148.8119750449786</v>
      </c>
      <c r="M8" s="42">
        <v>172.34886572156014</v>
      </c>
      <c r="N8" s="54">
        <v>7690.9490022479658</v>
      </c>
      <c r="O8" s="152">
        <v>271.60182936921166</v>
      </c>
      <c r="P8" s="42">
        <v>314.55981419194177</v>
      </c>
      <c r="Q8" s="54">
        <v>10796.834647246511</v>
      </c>
      <c r="R8" s="152">
        <v>381.28455158549673</v>
      </c>
      <c r="S8" s="42">
        <v>441.59053707238229</v>
      </c>
      <c r="V8" s="111"/>
      <c r="X8" s="33"/>
    </row>
    <row r="9" spans="1:33" x14ac:dyDescent="0.2">
      <c r="A9" s="41" t="s">
        <v>34</v>
      </c>
      <c r="B9" s="54">
        <v>6619.6642342466375</v>
      </c>
      <c r="C9" s="152">
        <v>233.76996977951893</v>
      </c>
      <c r="D9" s="42">
        <v>300.22663999999997</v>
      </c>
      <c r="E9" s="54">
        <v>8618.9882234154848</v>
      </c>
      <c r="F9" s="152">
        <v>304.37504761858548</v>
      </c>
      <c r="G9" s="42">
        <v>391.01921900000002</v>
      </c>
      <c r="H9" s="54">
        <v>10986.704263619258</v>
      </c>
      <c r="I9" s="152">
        <v>387.989697482758</v>
      </c>
      <c r="J9" s="42">
        <v>498.67236700000001</v>
      </c>
      <c r="K9" s="54">
        <v>3336.7201431915187</v>
      </c>
      <c r="L9" s="152">
        <v>117.83452142499272</v>
      </c>
      <c r="M9" s="42">
        <v>151.58245199999999</v>
      </c>
      <c r="N9" s="54">
        <v>5336.0441323603645</v>
      </c>
      <c r="O9" s="152">
        <v>188.43959926405921</v>
      </c>
      <c r="P9" s="42">
        <v>242.37503100000001</v>
      </c>
      <c r="Q9" s="54">
        <v>7703.7601725641362</v>
      </c>
      <c r="R9" s="152">
        <v>272.05424912823167</v>
      </c>
      <c r="S9" s="42">
        <v>350.02817899999997</v>
      </c>
      <c r="V9" s="111"/>
      <c r="X9" s="33"/>
    </row>
    <row r="10" spans="1:33" x14ac:dyDescent="0.2">
      <c r="A10" s="41" t="s">
        <v>32</v>
      </c>
      <c r="B10" s="54">
        <v>105393.94412836843</v>
      </c>
      <c r="C10" s="7">
        <v>3721.9318475957348</v>
      </c>
      <c r="D10" s="42">
        <v>4252.4758505747695</v>
      </c>
      <c r="E10" s="54">
        <v>106800.03822276398</v>
      </c>
      <c r="F10" s="7">
        <v>3771.5873229072281</v>
      </c>
      <c r="G10" s="42">
        <v>4309.3816540747694</v>
      </c>
      <c r="H10" s="54">
        <v>110477.07711975706</v>
      </c>
      <c r="I10" s="7">
        <v>3901.4400225926847</v>
      </c>
      <c r="J10" s="42">
        <v>4458.3149250747692</v>
      </c>
      <c r="K10" s="54">
        <v>3300.69963766411</v>
      </c>
      <c r="L10" s="7">
        <v>116.56247616852455</v>
      </c>
      <c r="M10" s="42">
        <v>133.827855</v>
      </c>
      <c r="N10" s="54">
        <v>4706.7937320596675</v>
      </c>
      <c r="O10" s="7">
        <v>166.21795148001792</v>
      </c>
      <c r="P10" s="42">
        <v>190.73365849999999</v>
      </c>
      <c r="Q10" s="54">
        <v>8383.8326290527511</v>
      </c>
      <c r="R10" s="7">
        <v>296.07065116547483</v>
      </c>
      <c r="S10" s="42">
        <v>339.66692950000004</v>
      </c>
      <c r="V10" s="111"/>
      <c r="X10" s="33"/>
    </row>
    <row r="11" spans="1:33" x14ac:dyDescent="0.2">
      <c r="A11" s="41" t="s">
        <v>10</v>
      </c>
      <c r="B11" s="54">
        <v>1336.54</v>
      </c>
      <c r="C11" s="7">
        <v>47.199208955750962</v>
      </c>
      <c r="D11" s="42">
        <v>53.662080999999993</v>
      </c>
      <c r="E11" s="54">
        <v>2544.94</v>
      </c>
      <c r="F11" s="7">
        <v>89.873221033301547</v>
      </c>
      <c r="G11" s="42">
        <v>102.17934099999999</v>
      </c>
      <c r="H11" s="54">
        <v>4049.2400000000002</v>
      </c>
      <c r="I11" s="7">
        <v>142.99678638273829</v>
      </c>
      <c r="J11" s="42">
        <v>162.57698600000001</v>
      </c>
      <c r="K11" s="54">
        <v>599.6</v>
      </c>
      <c r="L11" s="7">
        <v>21.174559451919343</v>
      </c>
      <c r="M11" s="42">
        <v>24.07394</v>
      </c>
      <c r="N11" s="54">
        <v>1808</v>
      </c>
      <c r="O11" s="7">
        <v>63.848571529469929</v>
      </c>
      <c r="P11" s="42">
        <v>72.591200000000001</v>
      </c>
      <c r="Q11" s="54">
        <v>3312.3</v>
      </c>
      <c r="R11" s="7">
        <v>116.97213687890667</v>
      </c>
      <c r="S11" s="42">
        <v>132.988845</v>
      </c>
      <c r="V11" s="111"/>
      <c r="X11" s="33"/>
    </row>
    <row r="12" spans="1:33" x14ac:dyDescent="0.2">
      <c r="A12" s="41" t="s">
        <v>2</v>
      </c>
      <c r="B12" s="54">
        <v>5125.3770000000004</v>
      </c>
      <c r="C12" s="7">
        <v>181</v>
      </c>
      <c r="D12" s="42">
        <v>209.93544192000005</v>
      </c>
      <c r="E12" s="54">
        <v>5745.5192999999999</v>
      </c>
      <c r="F12" s="7">
        <v>202.9</v>
      </c>
      <c r="G12" s="42">
        <v>235.33647052800001</v>
      </c>
      <c r="H12" s="54">
        <v>5940.9066000000003</v>
      </c>
      <c r="I12" s="7">
        <v>209.8</v>
      </c>
      <c r="J12" s="42">
        <v>243.33953433600004</v>
      </c>
      <c r="K12" s="54">
        <v>269.01150000000001</v>
      </c>
      <c r="L12" s="7">
        <v>9.5</v>
      </c>
      <c r="M12" s="42">
        <v>11.018711040000001</v>
      </c>
      <c r="N12" s="54">
        <v>889.15379999999993</v>
      </c>
      <c r="O12" s="7">
        <v>31.4</v>
      </c>
      <c r="P12" s="42">
        <v>36.419739648000004</v>
      </c>
      <c r="Q12" s="54">
        <v>1084.5410999999999</v>
      </c>
      <c r="R12" s="7">
        <v>38.299999999999997</v>
      </c>
      <c r="S12" s="42">
        <v>44.422803455999997</v>
      </c>
      <c r="V12" s="111"/>
      <c r="X12" s="33"/>
    </row>
    <row r="13" spans="1:33" x14ac:dyDescent="0.2">
      <c r="A13" s="41" t="s">
        <v>4</v>
      </c>
      <c r="B13" s="54">
        <v>37625</v>
      </c>
      <c r="C13" s="7">
        <v>1328.7071370554791</v>
      </c>
      <c r="D13" s="42">
        <v>1019.2347812892813</v>
      </c>
      <c r="E13" s="54">
        <v>38435</v>
      </c>
      <c r="F13" s="7">
        <v>1357.3118621322881</v>
      </c>
      <c r="G13" s="42">
        <v>1040.4765439492814</v>
      </c>
      <c r="H13" s="54">
        <v>39126</v>
      </c>
      <c r="I13" s="7">
        <v>1381.7141646360844</v>
      </c>
      <c r="J13" s="42">
        <v>1058.5639261692813</v>
      </c>
      <c r="K13" s="54">
        <v>562</v>
      </c>
      <c r="L13" s="7">
        <v>19.84673517674895</v>
      </c>
      <c r="M13" s="42">
        <v>14.729273199999998</v>
      </c>
      <c r="N13" s="54">
        <v>1373</v>
      </c>
      <c r="O13" s="7">
        <v>48.4867747289614</v>
      </c>
      <c r="P13" s="42">
        <v>35.971035860000001</v>
      </c>
      <c r="Q13" s="54">
        <v>2063</v>
      </c>
      <c r="R13" s="7">
        <v>72.853762757354232</v>
      </c>
      <c r="S13" s="42">
        <v>54.058418079999996</v>
      </c>
      <c r="V13" s="111"/>
      <c r="X13" s="33"/>
    </row>
    <row r="14" spans="1:33" x14ac:dyDescent="0.2">
      <c r="A14" s="41" t="s">
        <v>24</v>
      </c>
      <c r="B14" s="54">
        <v>1525.1720920310354</v>
      </c>
      <c r="C14" s="7">
        <v>53.860652330085649</v>
      </c>
      <c r="D14" s="42">
        <v>47.280334852962099</v>
      </c>
      <c r="E14" s="54">
        <v>1691.5101011828026</v>
      </c>
      <c r="F14" s="7">
        <v>59.734791862937549</v>
      </c>
      <c r="G14" s="42">
        <v>52.436813136666878</v>
      </c>
      <c r="H14" s="54">
        <v>1990.0515292569487</v>
      </c>
      <c r="I14" s="7">
        <v>70.277625781578152</v>
      </c>
      <c r="J14" s="42">
        <v>61.691597406965407</v>
      </c>
      <c r="K14" s="54">
        <v>341.07809203103534</v>
      </c>
      <c r="L14" s="7">
        <v>12.044993891691751</v>
      </c>
      <c r="M14" s="42">
        <v>10.573420852962096</v>
      </c>
      <c r="N14" s="54">
        <v>507.41610118280278</v>
      </c>
      <c r="O14" s="7">
        <v>17.919133424543659</v>
      </c>
      <c r="P14" s="42">
        <v>15.729899136666885</v>
      </c>
      <c r="Q14" s="54">
        <v>805.95752925694899</v>
      </c>
      <c r="R14" s="7">
        <v>28.46196734318427</v>
      </c>
      <c r="S14" s="42">
        <v>24.98468340696542</v>
      </c>
      <c r="V14" s="111"/>
      <c r="X14" s="33"/>
    </row>
    <row r="15" spans="1:33" x14ac:dyDescent="0.2">
      <c r="A15" s="41" t="s">
        <v>9</v>
      </c>
      <c r="B15" s="54">
        <v>180.46322234063729</v>
      </c>
      <c r="C15" s="7">
        <v>6.3729640265789911</v>
      </c>
      <c r="D15" s="42">
        <v>6.2981664596882414</v>
      </c>
      <c r="E15" s="54">
        <v>315.53637692615087</v>
      </c>
      <c r="F15" s="7">
        <v>11.143001621857925</v>
      </c>
      <c r="G15" s="42">
        <v>11.012219554722666</v>
      </c>
      <c r="H15" s="54">
        <v>578.83840160617046</v>
      </c>
      <c r="I15" s="7">
        <v>20.441374496103769</v>
      </c>
      <c r="J15" s="42">
        <v>20.201460216055349</v>
      </c>
      <c r="K15" s="54">
        <v>143.45983934063727</v>
      </c>
      <c r="L15" s="7">
        <v>5.0662089677803888</v>
      </c>
      <c r="M15" s="42">
        <v>5.006748392988241</v>
      </c>
      <c r="N15" s="54">
        <v>278.53299392615088</v>
      </c>
      <c r="O15" s="7">
        <v>9.8362465630593245</v>
      </c>
      <c r="P15" s="42">
        <v>9.7208014880226656</v>
      </c>
      <c r="Q15" s="54">
        <v>541.83501860617059</v>
      </c>
      <c r="R15" s="7">
        <v>19.134619437305172</v>
      </c>
      <c r="S15" s="42">
        <v>18.910042149355355</v>
      </c>
      <c r="V15" s="111"/>
      <c r="W15" s="121"/>
      <c r="X15" s="33"/>
    </row>
    <row r="16" spans="1:33" x14ac:dyDescent="0.2">
      <c r="A16" s="41" t="s">
        <v>148</v>
      </c>
      <c r="B16" s="54">
        <v>80.784376322611152</v>
      </c>
      <c r="C16" s="7">
        <v>2.8528578706293448</v>
      </c>
      <c r="D16" s="42">
        <v>3.9433378883420001</v>
      </c>
      <c r="E16" s="54">
        <v>123.76958232261116</v>
      </c>
      <c r="F16" s="7">
        <v>4.3708578706293446</v>
      </c>
      <c r="G16" s="42">
        <v>6.0367174205419998</v>
      </c>
      <c r="H16" s="54">
        <v>149.25488232261117</v>
      </c>
      <c r="I16" s="7">
        <v>5.270857870629345</v>
      </c>
      <c r="J16" s="42">
        <v>7.2778515305420006</v>
      </c>
      <c r="K16" s="54">
        <v>25.032228</v>
      </c>
      <c r="L16" s="7">
        <v>0.88400000000000001</v>
      </c>
      <c r="M16" s="42">
        <v>1.2190695036000001</v>
      </c>
      <c r="N16" s="54">
        <v>68.017434000000009</v>
      </c>
      <c r="O16" s="7">
        <v>2.4020000000000001</v>
      </c>
      <c r="P16" s="42">
        <v>3.3124490358000003</v>
      </c>
      <c r="Q16" s="54">
        <v>93.502734000000004</v>
      </c>
      <c r="R16" s="7">
        <v>3.302</v>
      </c>
      <c r="S16" s="42">
        <v>4.5535831458000002</v>
      </c>
      <c r="V16" s="111"/>
      <c r="X16" s="33"/>
    </row>
    <row r="17" spans="1:24" x14ac:dyDescent="0.2">
      <c r="A17" s="41" t="s">
        <v>15</v>
      </c>
      <c r="B17" s="54">
        <v>852.93635700000004</v>
      </c>
      <c r="C17" s="7">
        <v>30.121000000000002</v>
      </c>
      <c r="D17" s="42">
        <v>34.373335187099997</v>
      </c>
      <c r="E17" s="54">
        <v>868.34080500000005</v>
      </c>
      <c r="F17" s="7">
        <v>30.665000000000003</v>
      </c>
      <c r="G17" s="42">
        <v>34.994134441499995</v>
      </c>
      <c r="H17" s="54">
        <v>879.29948400000001</v>
      </c>
      <c r="I17" s="7">
        <v>31.052</v>
      </c>
      <c r="J17" s="42">
        <v>35.435769205199996</v>
      </c>
      <c r="K17" s="54">
        <v>35.537835000000001</v>
      </c>
      <c r="L17" s="7">
        <v>1.2550000000000001</v>
      </c>
      <c r="M17" s="42">
        <v>1.4321747505</v>
      </c>
      <c r="N17" s="54">
        <v>50.942283000000003</v>
      </c>
      <c r="O17" s="7">
        <v>1.7990000000000002</v>
      </c>
      <c r="P17" s="42">
        <v>2.0529740048999998</v>
      </c>
      <c r="Q17" s="54">
        <v>61.900962000000007</v>
      </c>
      <c r="R17" s="7">
        <v>2.1860000000000004</v>
      </c>
      <c r="S17" s="42">
        <v>2.4946087686</v>
      </c>
      <c r="V17" s="111"/>
      <c r="X17" s="33"/>
    </row>
    <row r="18" spans="1:24" x14ac:dyDescent="0.2">
      <c r="A18" s="41" t="s">
        <v>14</v>
      </c>
      <c r="B18" s="54">
        <v>32.592867000000005</v>
      </c>
      <c r="C18" s="7">
        <v>1.1510000000000002</v>
      </c>
      <c r="D18" s="42">
        <v>1.5937911963000002</v>
      </c>
      <c r="E18" s="54">
        <v>43.353327</v>
      </c>
      <c r="F18" s="7">
        <v>1.5309999999999999</v>
      </c>
      <c r="G18" s="42">
        <v>2.1199776902999998</v>
      </c>
      <c r="H18" s="54">
        <v>49.526433000000004</v>
      </c>
      <c r="I18" s="7">
        <v>1.7490000000000001</v>
      </c>
      <c r="J18" s="42">
        <v>2.4218425737000002</v>
      </c>
      <c r="K18" s="54">
        <v>5.4085470000000004</v>
      </c>
      <c r="L18" s="7">
        <v>0.191</v>
      </c>
      <c r="M18" s="42">
        <v>0.26447794830000004</v>
      </c>
      <c r="N18" s="54">
        <v>16.169007000000001</v>
      </c>
      <c r="O18" s="7">
        <v>0.57100000000000006</v>
      </c>
      <c r="P18" s="42">
        <v>0.79066444229999999</v>
      </c>
      <c r="Q18" s="54">
        <v>22.342113000000001</v>
      </c>
      <c r="R18" s="7">
        <v>0.78900000000000003</v>
      </c>
      <c r="S18" s="42">
        <v>1.0925293256999999</v>
      </c>
      <c r="V18" s="111"/>
      <c r="X18" s="33"/>
    </row>
    <row r="19" spans="1:24" x14ac:dyDescent="0.2">
      <c r="A19" s="41" t="s">
        <v>16</v>
      </c>
      <c r="B19" s="54">
        <v>2809.0046722355942</v>
      </c>
      <c r="C19" s="7">
        <v>99.2</v>
      </c>
      <c r="D19" s="42">
        <v>118.56808721506442</v>
      </c>
      <c r="E19" s="54">
        <v>2809.0046722355942</v>
      </c>
      <c r="F19" s="7">
        <v>99.2</v>
      </c>
      <c r="G19" s="42">
        <v>118.56808721506442</v>
      </c>
      <c r="H19" s="54">
        <v>2809.0046722355942</v>
      </c>
      <c r="I19" s="7">
        <v>99.2</v>
      </c>
      <c r="J19" s="42">
        <v>118.56808721506442</v>
      </c>
      <c r="K19" s="54">
        <v>0</v>
      </c>
      <c r="L19" s="7">
        <v>0</v>
      </c>
      <c r="M19" s="42">
        <v>0</v>
      </c>
      <c r="N19" s="54">
        <v>0</v>
      </c>
      <c r="O19" s="7">
        <v>0</v>
      </c>
      <c r="P19" s="42">
        <v>0</v>
      </c>
      <c r="Q19" s="54">
        <v>0</v>
      </c>
      <c r="R19" s="7">
        <v>0</v>
      </c>
      <c r="S19" s="42">
        <v>0</v>
      </c>
      <c r="V19" s="111"/>
      <c r="X19" s="33"/>
    </row>
    <row r="20" spans="1:24" x14ac:dyDescent="0.2">
      <c r="A20" s="41" t="s">
        <v>17</v>
      </c>
      <c r="B20" s="54">
        <v>1296.8993345603851</v>
      </c>
      <c r="C20" s="7">
        <v>45.8</v>
      </c>
      <c r="D20" s="42">
        <v>49.921999999999997</v>
      </c>
      <c r="E20" s="54">
        <v>1296.8993345603851</v>
      </c>
      <c r="F20" s="7">
        <v>45.8</v>
      </c>
      <c r="G20" s="42">
        <v>49.921999999999997</v>
      </c>
      <c r="H20" s="54">
        <v>1296.8993345603851</v>
      </c>
      <c r="I20" s="7">
        <v>45.8</v>
      </c>
      <c r="J20" s="42">
        <v>49.921999999999997</v>
      </c>
      <c r="K20" s="54">
        <v>0</v>
      </c>
      <c r="L20" s="7">
        <v>0</v>
      </c>
      <c r="M20" s="42">
        <v>0</v>
      </c>
      <c r="N20" s="54">
        <v>0</v>
      </c>
      <c r="O20" s="7">
        <v>0</v>
      </c>
      <c r="P20" s="42">
        <v>0</v>
      </c>
      <c r="Q20" s="54">
        <v>0</v>
      </c>
      <c r="R20" s="7">
        <v>0</v>
      </c>
      <c r="S20" s="42">
        <v>0</v>
      </c>
      <c r="V20" s="111"/>
      <c r="W20" s="121"/>
      <c r="X20" s="33"/>
    </row>
    <row r="21" spans="1:24" x14ac:dyDescent="0.2">
      <c r="A21" s="41" t="s">
        <v>36</v>
      </c>
      <c r="B21" s="54">
        <v>596.82434207063204</v>
      </c>
      <c r="C21" s="7">
        <v>21.076538548244237</v>
      </c>
      <c r="D21" s="42">
        <v>25.2033260316</v>
      </c>
      <c r="E21" s="54">
        <v>596.82434207063204</v>
      </c>
      <c r="F21" s="7">
        <v>21.076538548244237</v>
      </c>
      <c r="G21" s="42">
        <v>25.2033260316</v>
      </c>
      <c r="H21" s="54">
        <v>596.82434207063204</v>
      </c>
      <c r="I21" s="7">
        <v>21.076538548244237</v>
      </c>
      <c r="J21" s="42">
        <v>25.2033260316</v>
      </c>
      <c r="K21" s="54">
        <v>0</v>
      </c>
      <c r="L21" s="7">
        <v>0</v>
      </c>
      <c r="M21" s="42">
        <v>0</v>
      </c>
      <c r="N21" s="54">
        <v>0</v>
      </c>
      <c r="O21" s="7">
        <v>0</v>
      </c>
      <c r="P21" s="42">
        <v>0</v>
      </c>
      <c r="Q21" s="54">
        <v>0</v>
      </c>
      <c r="R21" s="7">
        <v>0</v>
      </c>
      <c r="S21" s="42">
        <v>0</v>
      </c>
    </row>
    <row r="22" spans="1:24" x14ac:dyDescent="0.2">
      <c r="A22" s="41" t="s">
        <v>23</v>
      </c>
      <c r="B22" s="54">
        <v>97.070675999999992</v>
      </c>
      <c r="C22" s="7">
        <v>3.4279999999999995</v>
      </c>
      <c r="D22" s="42">
        <v>3.4691105221305163</v>
      </c>
      <c r="E22" s="54">
        <v>98.713062000000008</v>
      </c>
      <c r="F22" s="7">
        <v>3.4860000000000002</v>
      </c>
      <c r="G22" s="42">
        <v>3.527806091058046</v>
      </c>
      <c r="H22" s="54">
        <v>139.03647000000001</v>
      </c>
      <c r="I22" s="7">
        <v>4.91</v>
      </c>
      <c r="J22" s="42">
        <v>4.9688835074856588</v>
      </c>
      <c r="K22" s="54">
        <v>0</v>
      </c>
      <c r="L22" s="7">
        <v>0</v>
      </c>
      <c r="M22" s="42">
        <v>0</v>
      </c>
      <c r="N22" s="54">
        <v>0</v>
      </c>
      <c r="O22" s="7">
        <v>0</v>
      </c>
      <c r="P22" s="42">
        <v>0</v>
      </c>
      <c r="Q22" s="54">
        <v>0</v>
      </c>
      <c r="R22" s="7">
        <v>0</v>
      </c>
      <c r="S22" s="42">
        <v>0</v>
      </c>
    </row>
    <row r="23" spans="1:24" x14ac:dyDescent="0.2">
      <c r="A23" s="41" t="s">
        <v>136</v>
      </c>
      <c r="B23" s="54">
        <v>72.326980446096655</v>
      </c>
      <c r="C23" s="7">
        <v>2.5541893719707827</v>
      </c>
      <c r="D23" s="42">
        <v>3.2934914755599998</v>
      </c>
      <c r="E23" s="54">
        <v>72.326980446096655</v>
      </c>
      <c r="F23" s="7">
        <v>2.5541893719707827</v>
      </c>
      <c r="G23" s="42">
        <v>3.2934914755599998</v>
      </c>
      <c r="H23" s="54">
        <v>72.326980446096655</v>
      </c>
      <c r="I23" s="7">
        <v>2.5541893719707827</v>
      </c>
      <c r="J23" s="42">
        <v>3.2934914755599998</v>
      </c>
      <c r="K23" s="54">
        <v>0</v>
      </c>
      <c r="L23" s="7">
        <v>0</v>
      </c>
      <c r="M23" s="42">
        <v>0</v>
      </c>
      <c r="N23" s="54">
        <v>0</v>
      </c>
      <c r="O23" s="7">
        <v>0</v>
      </c>
      <c r="P23" s="42">
        <v>0</v>
      </c>
      <c r="Q23" s="54">
        <v>0</v>
      </c>
      <c r="R23" s="7">
        <v>0</v>
      </c>
      <c r="S23" s="42">
        <v>0</v>
      </c>
    </row>
    <row r="24" spans="1:24" x14ac:dyDescent="0.2">
      <c r="A24" s="41" t="s">
        <v>11</v>
      </c>
      <c r="B24" s="54">
        <v>8.6159999999999997</v>
      </c>
      <c r="C24" s="7">
        <v>0.30426952007627928</v>
      </c>
      <c r="D24" s="42">
        <v>0.33309455868530269</v>
      </c>
      <c r="E24" s="54">
        <v>9.7620000000000005</v>
      </c>
      <c r="F24" s="7">
        <v>0.34473990888865347</v>
      </c>
      <c r="G24" s="42">
        <v>0.377398918510437</v>
      </c>
      <c r="H24" s="54">
        <v>10.505000000000001</v>
      </c>
      <c r="I24" s="7">
        <v>0.37097856411343011</v>
      </c>
      <c r="J24" s="42">
        <v>0.40612329839706418</v>
      </c>
      <c r="K24" s="54">
        <v>0</v>
      </c>
      <c r="L24" s="7">
        <v>0</v>
      </c>
      <c r="M24" s="42">
        <v>0</v>
      </c>
      <c r="N24" s="54">
        <v>0</v>
      </c>
      <c r="O24" s="7">
        <v>0</v>
      </c>
      <c r="P24" s="42">
        <v>0</v>
      </c>
      <c r="Q24" s="54">
        <v>0</v>
      </c>
      <c r="R24" s="7">
        <v>0</v>
      </c>
      <c r="S24" s="42">
        <v>0</v>
      </c>
    </row>
    <row r="25" spans="1:24" ht="15" thickBot="1" x14ac:dyDescent="0.25">
      <c r="A25" s="116" t="s">
        <v>18</v>
      </c>
      <c r="B25" s="54">
        <v>0.39817414696304687</v>
      </c>
      <c r="C25" s="7">
        <v>1.4061519999999999E-2</v>
      </c>
      <c r="D25" s="42">
        <v>1.4087401319552599E-2</v>
      </c>
      <c r="E25" s="54">
        <v>0.39817414696304687</v>
      </c>
      <c r="F25" s="7">
        <v>1.4061519999999999E-2</v>
      </c>
      <c r="G25" s="42">
        <v>1.4087401319552599E-2</v>
      </c>
      <c r="H25" s="54">
        <v>0.39817414696304687</v>
      </c>
      <c r="I25" s="7">
        <v>1.4061519999999999E-2</v>
      </c>
      <c r="J25" s="42">
        <v>1.4087401319552599E-2</v>
      </c>
      <c r="K25" s="54">
        <v>0</v>
      </c>
      <c r="L25" s="7">
        <v>0</v>
      </c>
      <c r="M25" s="42">
        <v>0</v>
      </c>
      <c r="N25" s="54">
        <v>0</v>
      </c>
      <c r="O25" s="7">
        <v>0</v>
      </c>
      <c r="P25" s="42">
        <v>0</v>
      </c>
      <c r="Q25" s="54">
        <v>0</v>
      </c>
      <c r="R25" s="7">
        <v>0</v>
      </c>
      <c r="S25" s="42">
        <v>0</v>
      </c>
    </row>
    <row r="26" spans="1:24" ht="15" thickBot="1" x14ac:dyDescent="0.25">
      <c r="A26" s="57" t="s">
        <v>40</v>
      </c>
      <c r="B26" s="58">
        <f>SUM(B6:B25)</f>
        <v>212134.63894225899</v>
      </c>
      <c r="C26" s="59">
        <f t="shared" ref="C26:S26" si="0">SUM(C6:C25)</f>
        <v>7491.4256433018272</v>
      </c>
      <c r="D26" s="60">
        <f t="shared" si="0"/>
        <v>8116.946793418243</v>
      </c>
      <c r="E26" s="58">
        <f t="shared" si="0"/>
        <v>227872.12387014698</v>
      </c>
      <c r="F26" s="59">
        <f t="shared" si="0"/>
        <v>8047.1866677001772</v>
      </c>
      <c r="G26" s="60">
        <f>SUM(G6:G25)</f>
        <v>8747.9793476202649</v>
      </c>
      <c r="H26" s="58">
        <f t="shared" si="0"/>
        <v>246047.75449972882</v>
      </c>
      <c r="I26" s="59">
        <f t="shared" si="0"/>
        <v>8689.0495285110628</v>
      </c>
      <c r="J26" s="60">
        <f t="shared" si="0"/>
        <v>9481.4098239163995</v>
      </c>
      <c r="K26" s="58">
        <f t="shared" si="0"/>
        <v>36207.005209929324</v>
      </c>
      <c r="L26" s="59">
        <f t="shared" si="0"/>
        <v>1278.6313949192831</v>
      </c>
      <c r="M26" s="60">
        <f t="shared" si="0"/>
        <v>1485.1117527054842</v>
      </c>
      <c r="N26" s="58">
        <f t="shared" si="0"/>
        <v>51942.701751817411</v>
      </c>
      <c r="O26" s="59">
        <f t="shared" si="0"/>
        <v>1834.3292634042239</v>
      </c>
      <c r="P26" s="60">
        <f t="shared" si="0"/>
        <v>2116.0413069787514</v>
      </c>
      <c r="Q26" s="58">
        <f t="shared" si="0"/>
        <v>70076.265973399277</v>
      </c>
      <c r="R26" s="59">
        <f t="shared" si="0"/>
        <v>2474.7065710844818</v>
      </c>
      <c r="S26" s="60">
        <f t="shared" si="0"/>
        <v>2848.0019814785737</v>
      </c>
    </row>
    <row r="27" spans="1:24" ht="18" customHeight="1" thickBot="1" x14ac:dyDescent="0.25">
      <c r="A27" s="57" t="s">
        <v>41</v>
      </c>
      <c r="B27" s="58">
        <v>226572.68999859967</v>
      </c>
      <c r="C27" s="59">
        <v>8001.295688053101</v>
      </c>
      <c r="D27" s="60">
        <v>8498.6050794440216</v>
      </c>
      <c r="E27" s="58">
        <f>E26</f>
        <v>227872.12387014698</v>
      </c>
      <c r="F27" s="59">
        <f t="shared" ref="F27:G27" si="1">F26</f>
        <v>8047.1866677001772</v>
      </c>
      <c r="G27" s="60">
        <f t="shared" si="1"/>
        <v>8747.9793476202649</v>
      </c>
      <c r="H27" s="58">
        <v>244184.45420942121</v>
      </c>
      <c r="I27" s="59">
        <v>8623.2459020878341</v>
      </c>
      <c r="J27" s="60">
        <v>9177.9962958893739</v>
      </c>
      <c r="K27" s="58">
        <v>50010.377143660662</v>
      </c>
      <c r="L27" s="59">
        <v>1766.0902335579567</v>
      </c>
      <c r="M27" s="60">
        <v>1869.5554127652399</v>
      </c>
      <c r="N27" s="58">
        <f>N26</f>
        <v>51942.701751817411</v>
      </c>
      <c r="O27" s="59">
        <f t="shared" ref="O27" si="2">O26</f>
        <v>1834.3292634042239</v>
      </c>
      <c r="P27" s="60">
        <f t="shared" ref="P27" si="3">P26</f>
        <v>2116.0413069787514</v>
      </c>
      <c r="Q27" s="58">
        <v>67622.141354481486</v>
      </c>
      <c r="R27" s="59">
        <v>2388.0404475926648</v>
      </c>
      <c r="S27" s="60">
        <v>2548.9466292105899</v>
      </c>
    </row>
    <row r="28" spans="1:24" ht="18" customHeight="1" x14ac:dyDescent="0.2">
      <c r="A28" s="47" t="s">
        <v>37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24" ht="17.25" x14ac:dyDescent="0.25">
      <c r="A29" s="245" t="s">
        <v>108</v>
      </c>
      <c r="B29" s="47"/>
      <c r="C29" s="47"/>
      <c r="D29" s="47"/>
    </row>
    <row r="30" spans="1:24" ht="17.25" x14ac:dyDescent="0.25">
      <c r="A30" s="137" t="s">
        <v>150</v>
      </c>
      <c r="B30" s="47"/>
      <c r="C30" s="47"/>
      <c r="D30" s="47"/>
    </row>
    <row r="31" spans="1:24" x14ac:dyDescent="0.2">
      <c r="A31" s="137" t="s">
        <v>149</v>
      </c>
      <c r="B31" s="47"/>
      <c r="C31" s="47"/>
      <c r="D31" s="47"/>
    </row>
    <row r="33" spans="1:33" x14ac:dyDescent="0.2">
      <c r="B33" s="47"/>
      <c r="C33" s="47"/>
      <c r="D33" s="47"/>
    </row>
    <row r="34" spans="1:33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</row>
    <row r="35" spans="1:33" x14ac:dyDescent="0.2">
      <c r="A35" s="47"/>
      <c r="B35" s="47"/>
      <c r="C35" s="47"/>
      <c r="D35" s="47"/>
    </row>
    <row r="37" spans="1:33" ht="15" x14ac:dyDescent="0.25">
      <c r="A37" s="18" t="s">
        <v>173</v>
      </c>
      <c r="U37" s="18" t="s">
        <v>174</v>
      </c>
    </row>
    <row r="38" spans="1:33" ht="15" thickBot="1" x14ac:dyDescent="0.25"/>
    <row r="39" spans="1:33" ht="32.25" customHeight="1" thickBot="1" x14ac:dyDescent="0.25">
      <c r="A39" s="257" t="s">
        <v>26</v>
      </c>
      <c r="B39" s="249" t="s">
        <v>133</v>
      </c>
      <c r="C39" s="250"/>
      <c r="D39" s="251"/>
      <c r="E39" s="249" t="s">
        <v>134</v>
      </c>
      <c r="F39" s="250"/>
      <c r="G39" s="251"/>
      <c r="H39" s="249" t="s">
        <v>135</v>
      </c>
      <c r="I39" s="250"/>
      <c r="J39" s="251"/>
      <c r="K39" s="249" t="s">
        <v>175</v>
      </c>
      <c r="L39" s="250"/>
      <c r="M39" s="251"/>
      <c r="N39" s="249" t="s">
        <v>176</v>
      </c>
      <c r="O39" s="250"/>
      <c r="P39" s="251"/>
      <c r="Q39" s="249" t="s">
        <v>177</v>
      </c>
      <c r="R39" s="250"/>
      <c r="S39" s="251"/>
      <c r="U39" s="257" t="s">
        <v>26</v>
      </c>
      <c r="V39" s="249" t="s">
        <v>133</v>
      </c>
      <c r="W39" s="251"/>
      <c r="X39" s="249" t="s">
        <v>134</v>
      </c>
      <c r="Y39" s="251"/>
      <c r="Z39" s="249" t="s">
        <v>135</v>
      </c>
      <c r="AA39" s="251"/>
      <c r="AB39" s="249" t="s">
        <v>175</v>
      </c>
      <c r="AC39" s="251"/>
      <c r="AD39" s="249" t="s">
        <v>176</v>
      </c>
      <c r="AE39" s="251"/>
      <c r="AF39" s="249" t="s">
        <v>177</v>
      </c>
      <c r="AG39" s="251"/>
    </row>
    <row r="40" spans="1:33" ht="32.25" customHeight="1" thickBot="1" x14ac:dyDescent="0.25">
      <c r="A40" s="258"/>
      <c r="B40" s="48" t="s">
        <v>21</v>
      </c>
      <c r="C40" s="49" t="s">
        <v>31</v>
      </c>
      <c r="D40" s="50" t="s">
        <v>22</v>
      </c>
      <c r="E40" s="48" t="s">
        <v>21</v>
      </c>
      <c r="F40" s="49" t="s">
        <v>31</v>
      </c>
      <c r="G40" s="50" t="s">
        <v>22</v>
      </c>
      <c r="H40" s="48" t="s">
        <v>21</v>
      </c>
      <c r="I40" s="49" t="s">
        <v>31</v>
      </c>
      <c r="J40" s="50" t="s">
        <v>22</v>
      </c>
      <c r="K40" s="48" t="s">
        <v>21</v>
      </c>
      <c r="L40" s="49" t="s">
        <v>31</v>
      </c>
      <c r="M40" s="50" t="s">
        <v>22</v>
      </c>
      <c r="N40" s="48" t="s">
        <v>21</v>
      </c>
      <c r="O40" s="49" t="s">
        <v>31</v>
      </c>
      <c r="P40" s="50" t="s">
        <v>22</v>
      </c>
      <c r="Q40" s="48" t="s">
        <v>21</v>
      </c>
      <c r="R40" s="49" t="s">
        <v>31</v>
      </c>
      <c r="S40" s="50" t="s">
        <v>22</v>
      </c>
      <c r="U40" s="258"/>
      <c r="V40" s="48" t="s">
        <v>38</v>
      </c>
      <c r="W40" s="50" t="s">
        <v>22</v>
      </c>
      <c r="X40" s="48" t="s">
        <v>38</v>
      </c>
      <c r="Y40" s="50" t="s">
        <v>22</v>
      </c>
      <c r="Z40" s="48" t="s">
        <v>38</v>
      </c>
      <c r="AA40" s="50" t="s">
        <v>22</v>
      </c>
      <c r="AB40" s="48" t="s">
        <v>38</v>
      </c>
      <c r="AC40" s="50" t="s">
        <v>22</v>
      </c>
      <c r="AD40" s="48" t="s">
        <v>38</v>
      </c>
      <c r="AE40" s="50" t="s">
        <v>22</v>
      </c>
      <c r="AF40" s="48" t="s">
        <v>38</v>
      </c>
      <c r="AG40" s="50" t="s">
        <v>22</v>
      </c>
    </row>
    <row r="41" spans="1:33" ht="15" customHeight="1" x14ac:dyDescent="0.2">
      <c r="A41" s="51" t="s">
        <v>5</v>
      </c>
      <c r="B41" s="52">
        <v>34919.685802267632</v>
      </c>
      <c r="C41" s="53">
        <v>1233.1703853610068</v>
      </c>
      <c r="D41" s="39">
        <v>1445.6749922138799</v>
      </c>
      <c r="E41" s="52">
        <v>36804.128989478901</v>
      </c>
      <c r="F41" s="53">
        <v>1299.7185079450119</v>
      </c>
      <c r="G41" s="39">
        <v>1523.6909401644266</v>
      </c>
      <c r="H41" s="52">
        <v>40021.956195943887</v>
      </c>
      <c r="I41" s="53">
        <v>1413.3543876803294</v>
      </c>
      <c r="J41" s="39">
        <v>1656.908986512077</v>
      </c>
      <c r="K41" s="52">
        <v>19251.930361728835</v>
      </c>
      <c r="L41" s="53">
        <v>679.87182122854949</v>
      </c>
      <c r="M41" s="39">
        <v>797.02991697557377</v>
      </c>
      <c r="N41" s="52">
        <v>21136.37354894009</v>
      </c>
      <c r="O41" s="53">
        <v>746.41994381255392</v>
      </c>
      <c r="P41" s="39">
        <v>875.04586492611975</v>
      </c>
      <c r="Q41" s="52">
        <v>24354.200755405087</v>
      </c>
      <c r="R41" s="53">
        <v>860.0558235478718</v>
      </c>
      <c r="S41" s="39">
        <v>1008.2639112737705</v>
      </c>
      <c r="U41" s="51" t="s">
        <v>0</v>
      </c>
      <c r="V41" s="9">
        <v>1048</v>
      </c>
      <c r="W41" s="8">
        <v>52.326640000000005</v>
      </c>
      <c r="X41" s="9">
        <v>1368.3</v>
      </c>
      <c r="Y41" s="8">
        <v>68.319219000000004</v>
      </c>
      <c r="Z41" s="9">
        <v>1751.9</v>
      </c>
      <c r="AA41" s="8">
        <v>87.472367000000006</v>
      </c>
      <c r="AB41" s="9">
        <v>536.4</v>
      </c>
      <c r="AC41" s="8">
        <v>26.782451999999999</v>
      </c>
      <c r="AD41" s="9">
        <v>856.7</v>
      </c>
      <c r="AE41" s="8">
        <v>42.775031000000006</v>
      </c>
      <c r="AF41" s="9">
        <v>1240.3</v>
      </c>
      <c r="AG41" s="8">
        <v>61.928179</v>
      </c>
    </row>
    <row r="42" spans="1:33" x14ac:dyDescent="0.2">
      <c r="A42" s="55" t="s">
        <v>3</v>
      </c>
      <c r="B42" s="54">
        <v>7685.2337999999991</v>
      </c>
      <c r="C42" s="56">
        <v>271.39999999999998</v>
      </c>
      <c r="D42" s="42">
        <v>299.33985651</v>
      </c>
      <c r="E42" s="54">
        <v>11635.4553</v>
      </c>
      <c r="F42" s="56">
        <v>410.9</v>
      </c>
      <c r="G42" s="42">
        <v>453.20098393500007</v>
      </c>
      <c r="H42" s="54">
        <v>14402.0262</v>
      </c>
      <c r="I42" s="56">
        <v>508.6</v>
      </c>
      <c r="J42" s="42">
        <v>560.95892049000008</v>
      </c>
      <c r="K42" s="54">
        <v>4100.3016000000007</v>
      </c>
      <c r="L42" s="56">
        <v>144.80000000000001</v>
      </c>
      <c r="M42" s="42">
        <v>159.70674732000006</v>
      </c>
      <c r="N42" s="54">
        <v>8050.5231000000003</v>
      </c>
      <c r="O42" s="56">
        <v>284.3</v>
      </c>
      <c r="P42" s="42">
        <v>313.56787474500004</v>
      </c>
      <c r="Q42" s="54">
        <v>10817.094000000001</v>
      </c>
      <c r="R42" s="56">
        <v>382.00000000000006</v>
      </c>
      <c r="S42" s="42">
        <v>421.32581130000011</v>
      </c>
      <c r="U42" s="41" t="s">
        <v>1</v>
      </c>
      <c r="V42" s="9">
        <v>3278.3437082001801</v>
      </c>
      <c r="W42" s="8">
        <v>151.0332946367823</v>
      </c>
      <c r="X42" s="9">
        <v>3328.3937082001798</v>
      </c>
      <c r="Y42" s="8">
        <v>153.3390981367823</v>
      </c>
      <c r="Z42" s="9">
        <v>3463.69370820018</v>
      </c>
      <c r="AA42" s="8">
        <v>159.5723691367823</v>
      </c>
      <c r="AB42" s="9">
        <v>126.50000000000003</v>
      </c>
      <c r="AC42" s="8">
        <v>5.8278550000000013</v>
      </c>
      <c r="AD42" s="9">
        <v>176.55</v>
      </c>
      <c r="AE42" s="8">
        <v>8.133658500000001</v>
      </c>
      <c r="AF42" s="9">
        <v>311.85000000000002</v>
      </c>
      <c r="AG42" s="8">
        <v>14.366929500000001</v>
      </c>
    </row>
    <row r="43" spans="1:33" x14ac:dyDescent="0.2">
      <c r="A43" s="41" t="s">
        <v>35</v>
      </c>
      <c r="B43" s="54">
        <v>5847.5546973486589</v>
      </c>
      <c r="C43" s="7">
        <v>206.50332652995229</v>
      </c>
      <c r="D43" s="42">
        <v>239.16498712156013</v>
      </c>
      <c r="E43" s="54">
        <v>9324.5950022479647</v>
      </c>
      <c r="F43" s="7">
        <v>329.29318085418527</v>
      </c>
      <c r="G43" s="42">
        <v>381.37593559194175</v>
      </c>
      <c r="H43" s="54">
        <v>12430.480647246513</v>
      </c>
      <c r="I43" s="7">
        <v>438.97590307047051</v>
      </c>
      <c r="J43" s="42">
        <v>508.40665847238239</v>
      </c>
      <c r="K43" s="54">
        <v>4213.9086973486592</v>
      </c>
      <c r="L43" s="7">
        <v>148.8119750449786</v>
      </c>
      <c r="M43" s="42">
        <v>172.34886572156014</v>
      </c>
      <c r="N43" s="54">
        <v>7690.9490022479658</v>
      </c>
      <c r="O43" s="7">
        <v>271.60182936921166</v>
      </c>
      <c r="P43" s="42">
        <v>314.55981419194177</v>
      </c>
      <c r="Q43" s="54">
        <v>10796.834647246511</v>
      </c>
      <c r="R43" s="7">
        <v>381.28455158549673</v>
      </c>
      <c r="S43" s="42">
        <v>441.59053707238229</v>
      </c>
      <c r="U43" s="55" t="s">
        <v>39</v>
      </c>
      <c r="V43" s="9">
        <v>60</v>
      </c>
      <c r="W43" s="8">
        <v>2.94</v>
      </c>
      <c r="X43" s="9">
        <v>77.8</v>
      </c>
      <c r="Y43" s="8">
        <v>3.8121999999999998</v>
      </c>
      <c r="Z43" s="9">
        <v>87</v>
      </c>
      <c r="AA43" s="8">
        <v>4.2629999999999999</v>
      </c>
      <c r="AB43" s="9">
        <v>46.9</v>
      </c>
      <c r="AC43" s="8">
        <v>2.2980999999999998</v>
      </c>
      <c r="AD43" s="9">
        <v>64.7</v>
      </c>
      <c r="AE43" s="8">
        <v>3.1703000000000001</v>
      </c>
      <c r="AF43" s="9">
        <v>73.900000000000006</v>
      </c>
      <c r="AG43" s="8">
        <v>3.6211000000000002</v>
      </c>
    </row>
    <row r="44" spans="1:33" x14ac:dyDescent="0.2">
      <c r="A44" s="41" t="s">
        <v>0</v>
      </c>
      <c r="B44" s="54">
        <v>6120.9876543209866</v>
      </c>
      <c r="C44" s="152">
        <v>216.15946796344903</v>
      </c>
      <c r="D44" s="42">
        <v>247.89999999999998</v>
      </c>
      <c r="E44" s="54">
        <v>7967.9012345679012</v>
      </c>
      <c r="F44" s="152">
        <v>281.38225216540951</v>
      </c>
      <c r="G44" s="42">
        <v>322.7</v>
      </c>
      <c r="H44" s="54">
        <v>10153.086419753086</v>
      </c>
      <c r="I44" s="152">
        <v>358.55092063965412</v>
      </c>
      <c r="J44" s="42">
        <v>411.2</v>
      </c>
      <c r="K44" s="54">
        <v>3081.4814814814813</v>
      </c>
      <c r="L44" s="152">
        <v>108.82090198401954</v>
      </c>
      <c r="M44" s="42">
        <v>124.8</v>
      </c>
      <c r="N44" s="54">
        <v>4928.3950617283945</v>
      </c>
      <c r="O44" s="152">
        <v>174.04368618597996</v>
      </c>
      <c r="P44" s="42">
        <v>199.6</v>
      </c>
      <c r="Q44" s="54">
        <v>7113.5802469135788</v>
      </c>
      <c r="R44" s="152">
        <v>251.21235466022455</v>
      </c>
      <c r="S44" s="42">
        <v>288.09999999999997</v>
      </c>
      <c r="U44" s="41" t="s">
        <v>19</v>
      </c>
      <c r="V44" s="9">
        <v>20.682000000000002</v>
      </c>
      <c r="W44" s="8">
        <v>1.0196225999999999</v>
      </c>
      <c r="X44" s="9">
        <v>20.682000000000002</v>
      </c>
      <c r="Y44" s="8">
        <v>1.0196225999999999</v>
      </c>
      <c r="Z44" s="9">
        <v>20.682000000000002</v>
      </c>
      <c r="AA44" s="8">
        <v>1.0196225999999999</v>
      </c>
      <c r="AB44" s="9">
        <v>0</v>
      </c>
      <c r="AC44" s="8">
        <v>0</v>
      </c>
      <c r="AD44" s="9">
        <v>0</v>
      </c>
      <c r="AE44" s="8">
        <v>0</v>
      </c>
      <c r="AF44" s="9">
        <v>0</v>
      </c>
      <c r="AG44" s="8">
        <v>0</v>
      </c>
    </row>
    <row r="45" spans="1:33" x14ac:dyDescent="0.2">
      <c r="A45" s="41" t="s">
        <v>1</v>
      </c>
      <c r="B45" s="54">
        <v>103833.98875792373</v>
      </c>
      <c r="C45" s="7">
        <v>3666.8428420356581</v>
      </c>
      <c r="D45" s="42">
        <v>4101.442555937987</v>
      </c>
      <c r="E45" s="54">
        <v>105216.26723893639</v>
      </c>
      <c r="F45" s="7">
        <v>3715.6572814541223</v>
      </c>
      <c r="G45" s="42">
        <v>4156.0425559379873</v>
      </c>
      <c r="H45" s="54">
        <v>108828.92546678448</v>
      </c>
      <c r="I45" s="7">
        <v>3843.2364115825999</v>
      </c>
      <c r="J45" s="42">
        <v>4298.7425559379872</v>
      </c>
      <c r="K45" s="54">
        <v>3240.506329113924</v>
      </c>
      <c r="L45" s="7">
        <v>114.43678105427567</v>
      </c>
      <c r="M45" s="42">
        <v>128</v>
      </c>
      <c r="N45" s="54">
        <v>4622.7848101265818</v>
      </c>
      <c r="O45" s="7">
        <v>163.2512204727401</v>
      </c>
      <c r="P45" s="42">
        <v>182.6</v>
      </c>
      <c r="Q45" s="54">
        <v>8235.4430379746846</v>
      </c>
      <c r="R45" s="7">
        <v>290.83035060121779</v>
      </c>
      <c r="S45" s="42">
        <v>325.3</v>
      </c>
      <c r="U45" s="41" t="s">
        <v>13</v>
      </c>
      <c r="V45" s="9">
        <v>10.366</v>
      </c>
      <c r="W45" s="8">
        <v>0.51104379999999994</v>
      </c>
      <c r="X45" s="9">
        <v>10.366</v>
      </c>
      <c r="Y45" s="8">
        <v>0.51104379999999994</v>
      </c>
      <c r="Z45" s="9">
        <v>10.366</v>
      </c>
      <c r="AA45" s="8">
        <v>0.51104379999999994</v>
      </c>
      <c r="AB45" s="9">
        <v>0</v>
      </c>
      <c r="AC45" s="8">
        <v>0</v>
      </c>
      <c r="AD45" s="9">
        <v>0</v>
      </c>
      <c r="AE45" s="8">
        <v>0</v>
      </c>
      <c r="AF45" s="9">
        <v>0</v>
      </c>
      <c r="AG45" s="8">
        <v>0</v>
      </c>
    </row>
    <row r="46" spans="1:33" ht="15" thickBot="1" x14ac:dyDescent="0.25">
      <c r="A46" s="41" t="s">
        <v>10</v>
      </c>
      <c r="B46" s="54">
        <v>1336.54</v>
      </c>
      <c r="C46" s="7">
        <v>47.199208955750962</v>
      </c>
      <c r="D46" s="42">
        <v>53.662080999999993</v>
      </c>
      <c r="E46" s="54">
        <v>2544.94</v>
      </c>
      <c r="F46" s="7">
        <v>89.873221033301547</v>
      </c>
      <c r="G46" s="42">
        <v>102.17934099999999</v>
      </c>
      <c r="H46" s="54">
        <v>4049.2400000000002</v>
      </c>
      <c r="I46" s="7">
        <v>142.99678638273829</v>
      </c>
      <c r="J46" s="42">
        <v>162.57698600000001</v>
      </c>
      <c r="K46" s="54">
        <v>599.6</v>
      </c>
      <c r="L46" s="7">
        <v>21.174559451919343</v>
      </c>
      <c r="M46" s="42">
        <v>24.07394</v>
      </c>
      <c r="N46" s="54">
        <v>1808</v>
      </c>
      <c r="O46" s="7">
        <v>63.848571529469929</v>
      </c>
      <c r="P46" s="42">
        <v>72.591200000000001</v>
      </c>
      <c r="Q46" s="54">
        <v>3312.3</v>
      </c>
      <c r="R46" s="7">
        <v>116.97213687890667</v>
      </c>
      <c r="S46" s="42">
        <v>132.988845</v>
      </c>
      <c r="U46" s="41" t="s">
        <v>12</v>
      </c>
      <c r="V46" s="9">
        <v>0.34860156079999999</v>
      </c>
      <c r="W46" s="8">
        <v>1.7216987041999997E-2</v>
      </c>
      <c r="X46" s="9">
        <v>0.34860156079999999</v>
      </c>
      <c r="Y46" s="8">
        <v>1.7216987041999997E-2</v>
      </c>
      <c r="Z46" s="9">
        <v>0.34860156079999999</v>
      </c>
      <c r="AA46" s="8">
        <v>1.7216987041999997E-2</v>
      </c>
      <c r="AB46" s="9">
        <v>0</v>
      </c>
      <c r="AC46" s="8">
        <v>0</v>
      </c>
      <c r="AD46" s="9">
        <v>0</v>
      </c>
      <c r="AE46" s="8">
        <v>0</v>
      </c>
      <c r="AF46" s="9">
        <v>0</v>
      </c>
      <c r="AG46" s="8">
        <v>0</v>
      </c>
    </row>
    <row r="47" spans="1:33" ht="18" customHeight="1" thickBot="1" x14ac:dyDescent="0.25">
      <c r="A47" s="41" t="s">
        <v>2</v>
      </c>
      <c r="B47" s="54">
        <v>5125.3770000000004</v>
      </c>
      <c r="C47" s="7">
        <v>181</v>
      </c>
      <c r="D47" s="42">
        <v>209.93544192000005</v>
      </c>
      <c r="E47" s="54">
        <v>5745.5192999999999</v>
      </c>
      <c r="F47" s="7">
        <v>202.9</v>
      </c>
      <c r="G47" s="42">
        <v>235.33647052800001</v>
      </c>
      <c r="H47" s="54">
        <v>5940.9066000000003</v>
      </c>
      <c r="I47" s="7">
        <v>209.8</v>
      </c>
      <c r="J47" s="42">
        <v>243.33953433600004</v>
      </c>
      <c r="K47" s="54">
        <v>269.01150000000001</v>
      </c>
      <c r="L47" s="7">
        <v>9.5</v>
      </c>
      <c r="M47" s="42">
        <v>11.018711040000001</v>
      </c>
      <c r="N47" s="54">
        <v>889.15379999999993</v>
      </c>
      <c r="O47" s="7">
        <v>31.4</v>
      </c>
      <c r="P47" s="42">
        <v>36.419739648000004</v>
      </c>
      <c r="Q47" s="54">
        <v>1084.5410999999999</v>
      </c>
      <c r="R47" s="7">
        <v>38.299999999999997</v>
      </c>
      <c r="S47" s="42">
        <v>44.422803455999997</v>
      </c>
      <c r="U47" s="57" t="s">
        <v>40</v>
      </c>
      <c r="V47" s="58">
        <f>SUM(V41:V46)</f>
        <v>4417.7403097609795</v>
      </c>
      <c r="W47" s="59">
        <f t="shared" ref="W47:AG47" si="4">SUM(W41:W46)</f>
        <v>207.84781802382429</v>
      </c>
      <c r="X47" s="61">
        <f t="shared" si="4"/>
        <v>4805.8903097609791</v>
      </c>
      <c r="Y47" s="62">
        <f t="shared" si="4"/>
        <v>227.01840052382428</v>
      </c>
      <c r="Z47" s="61">
        <f t="shared" si="4"/>
        <v>5333.9903097609795</v>
      </c>
      <c r="AA47" s="62">
        <f t="shared" si="4"/>
        <v>252.85561952382432</v>
      </c>
      <c r="AB47" s="61">
        <f t="shared" si="4"/>
        <v>709.8</v>
      </c>
      <c r="AC47" s="62">
        <f t="shared" si="4"/>
        <v>34.908406999999997</v>
      </c>
      <c r="AD47" s="61">
        <f t="shared" si="4"/>
        <v>1097.95</v>
      </c>
      <c r="AE47" s="62">
        <f t="shared" si="4"/>
        <v>54.078989500000006</v>
      </c>
      <c r="AF47" s="61">
        <f t="shared" si="4"/>
        <v>1626.0500000000002</v>
      </c>
      <c r="AG47" s="62">
        <f t="shared" si="4"/>
        <v>79.916208499999996</v>
      </c>
    </row>
    <row r="48" spans="1:33" ht="18" customHeight="1" thickBot="1" x14ac:dyDescent="0.25">
      <c r="A48" s="41" t="s">
        <v>4</v>
      </c>
      <c r="B48" s="54">
        <v>37625</v>
      </c>
      <c r="C48" s="7">
        <v>1328.7071370554791</v>
      </c>
      <c r="D48" s="42">
        <v>1019.2347812892813</v>
      </c>
      <c r="E48" s="54">
        <v>38435</v>
      </c>
      <c r="F48" s="7">
        <v>1357.3118621322881</v>
      </c>
      <c r="G48" s="42">
        <v>1040.4765439492814</v>
      </c>
      <c r="H48" s="54">
        <v>39126</v>
      </c>
      <c r="I48" s="7">
        <v>1381.7141646360844</v>
      </c>
      <c r="J48" s="42">
        <v>1058.5639261692813</v>
      </c>
      <c r="K48" s="54">
        <v>562</v>
      </c>
      <c r="L48" s="7">
        <v>19.84673517674895</v>
      </c>
      <c r="M48" s="42">
        <v>14.729273199999998</v>
      </c>
      <c r="N48" s="54">
        <v>1373</v>
      </c>
      <c r="O48" s="7">
        <v>48.4867747289614</v>
      </c>
      <c r="P48" s="42">
        <v>35.971035860000001</v>
      </c>
      <c r="Q48" s="54">
        <v>2063</v>
      </c>
      <c r="R48" s="7">
        <v>72.853762757354232</v>
      </c>
      <c r="S48" s="42">
        <v>54.058418079999996</v>
      </c>
      <c r="U48" s="57" t="s">
        <v>41</v>
      </c>
      <c r="V48" s="58">
        <v>4471.3525292613704</v>
      </c>
      <c r="W48" s="59">
        <v>210.93246799848001</v>
      </c>
      <c r="X48" s="61">
        <f>X47</f>
        <v>4805.8903097609791</v>
      </c>
      <c r="Y48" s="62">
        <f>Y47</f>
        <v>227.01840052382428</v>
      </c>
      <c r="Z48" s="58">
        <v>5011.9121259667545</v>
      </c>
      <c r="AA48" s="59">
        <v>248.13976935661401</v>
      </c>
      <c r="AB48" s="58">
        <v>767.38147872106845</v>
      </c>
      <c r="AC48" s="59">
        <v>37.993057011480097</v>
      </c>
      <c r="AD48" s="61">
        <f>AD47</f>
        <v>1097.95</v>
      </c>
      <c r="AE48" s="62">
        <f>AE47</f>
        <v>54.078989500000006</v>
      </c>
      <c r="AF48" s="58">
        <v>1518.8923120503757</v>
      </c>
      <c r="AG48" s="59">
        <v>75.200358369614094</v>
      </c>
    </row>
    <row r="49" spans="1:33" ht="17.25" x14ac:dyDescent="0.25">
      <c r="A49" s="41" t="s">
        <v>24</v>
      </c>
      <c r="B49" s="54">
        <v>1525.1720920310354</v>
      </c>
      <c r="C49" s="7">
        <v>53.860652330085649</v>
      </c>
      <c r="D49" s="42">
        <v>47.280334852962099</v>
      </c>
      <c r="E49" s="54">
        <v>1691.5101011828026</v>
      </c>
      <c r="F49" s="7">
        <v>59.734791862937549</v>
      </c>
      <c r="G49" s="42">
        <v>52.436813136666878</v>
      </c>
      <c r="H49" s="54">
        <v>1990.0515292569487</v>
      </c>
      <c r="I49" s="7">
        <v>70.277625781578152</v>
      </c>
      <c r="J49" s="42">
        <v>61.691597406965407</v>
      </c>
      <c r="K49" s="54">
        <v>341.07809203103534</v>
      </c>
      <c r="L49" s="7">
        <v>12.044993891691751</v>
      </c>
      <c r="M49" s="42">
        <v>10.573420852962096</v>
      </c>
      <c r="N49" s="54">
        <v>507.41610118280278</v>
      </c>
      <c r="O49" s="7">
        <v>17.919133424543659</v>
      </c>
      <c r="P49" s="42">
        <v>15.729899136666885</v>
      </c>
      <c r="Q49" s="54">
        <v>805.95752925694899</v>
      </c>
      <c r="R49" s="7">
        <v>28.46196734318427</v>
      </c>
      <c r="S49" s="42">
        <v>24.98468340696542</v>
      </c>
      <c r="U49" s="32" t="s">
        <v>108</v>
      </c>
    </row>
    <row r="50" spans="1:33" ht="17.25" x14ac:dyDescent="0.25">
      <c r="A50" s="41" t="s">
        <v>9</v>
      </c>
      <c r="B50" s="54">
        <v>180.46322234063729</v>
      </c>
      <c r="C50" s="7">
        <v>6.3729640265789911</v>
      </c>
      <c r="D50" s="42">
        <v>6.2981664596882414</v>
      </c>
      <c r="E50" s="54">
        <v>315.53637692615087</v>
      </c>
      <c r="F50" s="7">
        <v>11.143001621857925</v>
      </c>
      <c r="G50" s="42">
        <v>11.012219554722666</v>
      </c>
      <c r="H50" s="54">
        <v>578.83840160617046</v>
      </c>
      <c r="I50" s="7">
        <v>20.441374496103769</v>
      </c>
      <c r="J50" s="42">
        <v>20.201460216055349</v>
      </c>
      <c r="K50" s="54">
        <v>143.45983934063727</v>
      </c>
      <c r="L50" s="7">
        <v>5.0662089677803888</v>
      </c>
      <c r="M50" s="42">
        <v>5.006748392988241</v>
      </c>
      <c r="N50" s="54">
        <v>278.53299392615088</v>
      </c>
      <c r="O50" s="7">
        <v>9.8362465630593245</v>
      </c>
      <c r="P50" s="42">
        <v>9.7208014880226656</v>
      </c>
      <c r="Q50" s="54">
        <v>541.83501860617059</v>
      </c>
      <c r="R50" s="7">
        <v>19.134619437305172</v>
      </c>
      <c r="S50" s="42">
        <v>18.910042149355355</v>
      </c>
      <c r="U50" s="137" t="s">
        <v>151</v>
      </c>
    </row>
    <row r="51" spans="1:33" x14ac:dyDescent="0.2">
      <c r="A51" s="41" t="s">
        <v>162</v>
      </c>
      <c r="B51" s="54">
        <v>80.784376322611152</v>
      </c>
      <c r="C51" s="7">
        <v>2.8528578706293448</v>
      </c>
      <c r="D51" s="42">
        <v>3.9433378883420001</v>
      </c>
      <c r="E51" s="54">
        <v>123.76958232261116</v>
      </c>
      <c r="F51" s="7">
        <v>4.3708578706293446</v>
      </c>
      <c r="G51" s="42">
        <v>6.0367174205419998</v>
      </c>
      <c r="H51" s="54">
        <v>149.25488232261117</v>
      </c>
      <c r="I51" s="7">
        <v>5.270857870629345</v>
      </c>
      <c r="J51" s="42">
        <v>7.2778515305420006</v>
      </c>
      <c r="K51" s="54">
        <v>25.032228</v>
      </c>
      <c r="L51" s="7">
        <v>0.88400000000000001</v>
      </c>
      <c r="M51" s="42">
        <v>1.2190695036000001</v>
      </c>
      <c r="N51" s="54">
        <v>68.017434000000009</v>
      </c>
      <c r="O51" s="7">
        <v>2.4020000000000001</v>
      </c>
      <c r="P51" s="42">
        <v>3.3124490358000003</v>
      </c>
      <c r="Q51" s="54">
        <v>93.502734000000004</v>
      </c>
      <c r="R51" s="7">
        <v>3.302</v>
      </c>
      <c r="S51" s="42">
        <v>4.5535831458000002</v>
      </c>
      <c r="U51" s="137" t="s">
        <v>152</v>
      </c>
    </row>
    <row r="52" spans="1:33" x14ac:dyDescent="0.2">
      <c r="A52" s="41" t="s">
        <v>15</v>
      </c>
      <c r="B52" s="54">
        <v>852.93635700000004</v>
      </c>
      <c r="C52" s="7">
        <v>30.121000000000002</v>
      </c>
      <c r="D52" s="42">
        <v>34.373335187099997</v>
      </c>
      <c r="E52" s="54">
        <v>868.34080500000005</v>
      </c>
      <c r="F52" s="7">
        <v>30.665000000000003</v>
      </c>
      <c r="G52" s="42">
        <v>34.994134441499995</v>
      </c>
      <c r="H52" s="54">
        <v>879.29948400000001</v>
      </c>
      <c r="I52" s="7">
        <v>31.052</v>
      </c>
      <c r="J52" s="42">
        <v>35.435769205199996</v>
      </c>
      <c r="K52" s="54">
        <v>35.537835000000001</v>
      </c>
      <c r="L52" s="7">
        <v>1.2550000000000001</v>
      </c>
      <c r="M52" s="42">
        <v>1.4321747505</v>
      </c>
      <c r="N52" s="54">
        <v>50.942283000000003</v>
      </c>
      <c r="O52" s="7">
        <v>1.7990000000000002</v>
      </c>
      <c r="P52" s="42">
        <v>2.0529740048999998</v>
      </c>
      <c r="Q52" s="54">
        <v>61.900962000000007</v>
      </c>
      <c r="R52" s="7">
        <v>2.1860000000000004</v>
      </c>
      <c r="S52" s="42">
        <v>2.4946087686</v>
      </c>
    </row>
    <row r="53" spans="1:33" x14ac:dyDescent="0.2">
      <c r="A53" s="41" t="s">
        <v>14</v>
      </c>
      <c r="B53" s="54">
        <v>32.592867000000005</v>
      </c>
      <c r="C53" s="7">
        <v>1.1510000000000002</v>
      </c>
      <c r="D53" s="42">
        <v>1.5937911963000002</v>
      </c>
      <c r="E53" s="54">
        <v>43.353327</v>
      </c>
      <c r="F53" s="7">
        <v>1.5309999999999999</v>
      </c>
      <c r="G53" s="42">
        <v>2.1199776902999998</v>
      </c>
      <c r="H53" s="54">
        <v>49.526433000000004</v>
      </c>
      <c r="I53" s="7">
        <v>1.7490000000000001</v>
      </c>
      <c r="J53" s="42">
        <v>2.4218425737000002</v>
      </c>
      <c r="K53" s="54">
        <v>5.4085470000000004</v>
      </c>
      <c r="L53" s="7">
        <v>0.191</v>
      </c>
      <c r="M53" s="42">
        <v>0.26447794830000004</v>
      </c>
      <c r="N53" s="54">
        <v>16.169007000000001</v>
      </c>
      <c r="O53" s="7">
        <v>0.57100000000000006</v>
      </c>
      <c r="P53" s="42">
        <v>0.79066444229999999</v>
      </c>
      <c r="Q53" s="54">
        <v>22.342113000000001</v>
      </c>
      <c r="R53" s="7">
        <v>0.78900000000000003</v>
      </c>
      <c r="S53" s="42">
        <v>1.0925293256999999</v>
      </c>
    </row>
    <row r="54" spans="1:33" x14ac:dyDescent="0.2">
      <c r="A54" s="41" t="s">
        <v>16</v>
      </c>
      <c r="B54" s="54">
        <v>2809.0046722355942</v>
      </c>
      <c r="C54" s="7">
        <v>99.2</v>
      </c>
      <c r="D54" s="42">
        <v>118.56808721506442</v>
      </c>
      <c r="E54" s="54">
        <v>2809.0046722355942</v>
      </c>
      <c r="F54" s="7">
        <v>99.2</v>
      </c>
      <c r="G54" s="42">
        <v>118.56808721506442</v>
      </c>
      <c r="H54" s="54">
        <v>2809.0046722355942</v>
      </c>
      <c r="I54" s="7">
        <v>99.2</v>
      </c>
      <c r="J54" s="42">
        <v>118.56808721506442</v>
      </c>
      <c r="K54" s="54">
        <v>0</v>
      </c>
      <c r="L54" s="7">
        <v>0</v>
      </c>
      <c r="M54" s="42">
        <v>0</v>
      </c>
      <c r="N54" s="54">
        <v>0</v>
      </c>
      <c r="O54" s="7">
        <v>0</v>
      </c>
      <c r="P54" s="42">
        <v>0</v>
      </c>
      <c r="Q54" s="54">
        <v>0</v>
      </c>
      <c r="R54" s="7">
        <v>0</v>
      </c>
      <c r="S54" s="42">
        <v>0</v>
      </c>
    </row>
    <row r="55" spans="1:33" x14ac:dyDescent="0.2">
      <c r="A55" s="41" t="s">
        <v>17</v>
      </c>
      <c r="B55" s="54">
        <v>1296.8993345603851</v>
      </c>
      <c r="C55" s="7">
        <v>45.8</v>
      </c>
      <c r="D55" s="42">
        <v>49.921999999999997</v>
      </c>
      <c r="E55" s="54">
        <v>1296.8993345603851</v>
      </c>
      <c r="F55" s="7">
        <v>45.8</v>
      </c>
      <c r="G55" s="42">
        <v>49.921999999999997</v>
      </c>
      <c r="H55" s="54">
        <v>1296.8993345603851</v>
      </c>
      <c r="I55" s="7">
        <v>45.8</v>
      </c>
      <c r="J55" s="42">
        <v>49.921999999999997</v>
      </c>
      <c r="K55" s="54">
        <v>0</v>
      </c>
      <c r="L55" s="7">
        <v>0</v>
      </c>
      <c r="M55" s="42">
        <v>0</v>
      </c>
      <c r="N55" s="54">
        <v>0</v>
      </c>
      <c r="O55" s="7">
        <v>0</v>
      </c>
      <c r="P55" s="42">
        <v>0</v>
      </c>
      <c r="Q55" s="54">
        <v>0</v>
      </c>
      <c r="R55" s="7">
        <v>0</v>
      </c>
      <c r="S55" s="42">
        <v>0</v>
      </c>
      <c r="U55" s="47"/>
      <c r="V55" s="47"/>
      <c r="W55" s="47"/>
      <c r="X55" s="63"/>
      <c r="Y55" s="47"/>
      <c r="Z55" s="47"/>
      <c r="AA55" s="47"/>
      <c r="AB55" s="47"/>
      <c r="AC55" s="47"/>
      <c r="AD55" s="63"/>
      <c r="AE55" s="47"/>
      <c r="AF55" s="47"/>
      <c r="AG55" s="47"/>
    </row>
    <row r="56" spans="1:33" x14ac:dyDescent="0.2">
      <c r="A56" s="41" t="s">
        <v>19</v>
      </c>
      <c r="B56" s="54">
        <v>586.98309300000005</v>
      </c>
      <c r="C56" s="7">
        <v>20.729000000000003</v>
      </c>
      <c r="D56" s="42">
        <v>24.183703431600001</v>
      </c>
      <c r="E56" s="54">
        <v>586.98309300000005</v>
      </c>
      <c r="F56" s="7">
        <v>20.729000000000003</v>
      </c>
      <c r="G56" s="42">
        <v>24.183703431600001</v>
      </c>
      <c r="H56" s="54">
        <v>586.98309300000005</v>
      </c>
      <c r="I56" s="7">
        <v>20.729000000000003</v>
      </c>
      <c r="J56" s="42">
        <v>24.183703431600001</v>
      </c>
      <c r="K56" s="54">
        <v>0</v>
      </c>
      <c r="L56" s="7">
        <v>0</v>
      </c>
      <c r="M56" s="42">
        <v>0</v>
      </c>
      <c r="N56" s="54">
        <v>0</v>
      </c>
      <c r="O56" s="7">
        <v>0</v>
      </c>
      <c r="P56" s="42">
        <v>0</v>
      </c>
      <c r="Q56" s="54">
        <v>0</v>
      </c>
      <c r="R56" s="7">
        <v>0</v>
      </c>
      <c r="S56" s="42">
        <v>0</v>
      </c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:33" x14ac:dyDescent="0.2">
      <c r="A57" s="41" t="s">
        <v>23</v>
      </c>
      <c r="B57" s="54">
        <v>97.070675999999992</v>
      </c>
      <c r="C57" s="7">
        <v>3.4279999999999995</v>
      </c>
      <c r="D57" s="42">
        <v>3.4691105221305163</v>
      </c>
      <c r="E57" s="54">
        <v>98.713062000000008</v>
      </c>
      <c r="F57" s="7">
        <v>3.4860000000000002</v>
      </c>
      <c r="G57" s="42">
        <v>3.527806091058046</v>
      </c>
      <c r="H57" s="54">
        <v>139.03647000000001</v>
      </c>
      <c r="I57" s="7">
        <v>4.91</v>
      </c>
      <c r="J57" s="42">
        <v>4.9688835074856588</v>
      </c>
      <c r="K57" s="54">
        <v>0</v>
      </c>
      <c r="L57" s="7">
        <v>0</v>
      </c>
      <c r="M57" s="42">
        <v>0</v>
      </c>
      <c r="N57" s="54">
        <v>0</v>
      </c>
      <c r="O57" s="7">
        <v>0</v>
      </c>
      <c r="P57" s="42">
        <v>0</v>
      </c>
      <c r="Q57" s="54">
        <v>0</v>
      </c>
      <c r="R57" s="7">
        <v>0</v>
      </c>
      <c r="S57" s="42">
        <v>0</v>
      </c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:33" x14ac:dyDescent="0.2">
      <c r="A58" s="41" t="s">
        <v>13</v>
      </c>
      <c r="B58" s="54">
        <v>67.394459999999995</v>
      </c>
      <c r="C58" s="7">
        <v>2.38</v>
      </c>
      <c r="D58" s="42">
        <v>2.7824476755599998</v>
      </c>
      <c r="E58" s="54">
        <v>67.394459999999995</v>
      </c>
      <c r="F58" s="7">
        <v>2.38</v>
      </c>
      <c r="G58" s="42">
        <v>2.7824476755599998</v>
      </c>
      <c r="H58" s="54">
        <v>67.394459999999995</v>
      </c>
      <c r="I58" s="7">
        <v>2.38</v>
      </c>
      <c r="J58" s="42">
        <v>2.7824476755599998</v>
      </c>
      <c r="K58" s="54">
        <v>0</v>
      </c>
      <c r="L58" s="7">
        <v>0</v>
      </c>
      <c r="M58" s="42">
        <v>0</v>
      </c>
      <c r="N58" s="54">
        <v>0</v>
      </c>
      <c r="O58" s="7">
        <v>0</v>
      </c>
      <c r="P58" s="42">
        <v>0</v>
      </c>
      <c r="Q58" s="54">
        <v>0</v>
      </c>
      <c r="R58" s="7">
        <v>0</v>
      </c>
      <c r="S58" s="42">
        <v>0</v>
      </c>
      <c r="U58" s="47"/>
      <c r="V58" s="47"/>
      <c r="W58" s="47"/>
      <c r="X58" s="47"/>
      <c r="Y58" s="64"/>
      <c r="Z58" s="64"/>
      <c r="AA58" s="64"/>
      <c r="AB58" s="64"/>
      <c r="AC58" s="47"/>
      <c r="AD58" s="47"/>
      <c r="AE58" s="47"/>
      <c r="AF58" s="47"/>
      <c r="AG58" s="47"/>
    </row>
    <row r="59" spans="1:33" x14ac:dyDescent="0.2">
      <c r="A59" s="41" t="s">
        <v>11</v>
      </c>
      <c r="B59" s="54">
        <v>8.6159999999999997</v>
      </c>
      <c r="C59" s="7">
        <v>0.30426952007627928</v>
      </c>
      <c r="D59" s="42">
        <v>0.33309455868530269</v>
      </c>
      <c r="E59" s="54">
        <v>9.7620000000000005</v>
      </c>
      <c r="F59" s="7">
        <v>0.34473990888865347</v>
      </c>
      <c r="G59" s="42">
        <v>0.377398918510437</v>
      </c>
      <c r="H59" s="54">
        <v>10.505000000000001</v>
      </c>
      <c r="I59" s="7">
        <v>0.37097856411343011</v>
      </c>
      <c r="J59" s="42">
        <v>0.40612329839706418</v>
      </c>
      <c r="K59" s="54">
        <v>0</v>
      </c>
      <c r="L59" s="7">
        <v>0</v>
      </c>
      <c r="M59" s="42">
        <v>0</v>
      </c>
      <c r="N59" s="54">
        <v>0</v>
      </c>
      <c r="O59" s="7">
        <v>0</v>
      </c>
      <c r="P59" s="42">
        <v>0</v>
      </c>
      <c r="Q59" s="54">
        <v>0</v>
      </c>
      <c r="R59" s="7">
        <v>0</v>
      </c>
      <c r="S59" s="42">
        <v>0</v>
      </c>
      <c r="U59" s="47"/>
      <c r="V59" s="47"/>
      <c r="W59" s="47"/>
      <c r="X59" s="47"/>
      <c r="Y59" s="64"/>
      <c r="Z59" s="64"/>
      <c r="AA59" s="64"/>
      <c r="AB59" s="64"/>
      <c r="AC59" s="47"/>
      <c r="AD59" s="47"/>
      <c r="AE59" s="47"/>
      <c r="AF59" s="47"/>
      <c r="AG59" s="47"/>
    </row>
    <row r="60" spans="1:33" ht="15" thickBot="1" x14ac:dyDescent="0.25">
      <c r="A60" s="116" t="s">
        <v>18</v>
      </c>
      <c r="B60" s="54">
        <v>0.39817414696304687</v>
      </c>
      <c r="C60" s="7">
        <v>1.4061519999999999E-2</v>
      </c>
      <c r="D60" s="42">
        <v>1.4087401319552599E-2</v>
      </c>
      <c r="E60" s="54">
        <v>0.39817414696304687</v>
      </c>
      <c r="F60" s="7">
        <v>1.4061519999999999E-2</v>
      </c>
      <c r="G60" s="42">
        <v>1.4087401319552599E-2</v>
      </c>
      <c r="H60" s="54">
        <v>0.39817414696304687</v>
      </c>
      <c r="I60" s="7">
        <v>1.4061519999999999E-2</v>
      </c>
      <c r="J60" s="42">
        <v>1.4087401319552599E-2</v>
      </c>
      <c r="K60" s="54">
        <v>0</v>
      </c>
      <c r="L60" s="7">
        <v>0</v>
      </c>
      <c r="M60" s="42">
        <v>0</v>
      </c>
      <c r="N60" s="54">
        <v>0</v>
      </c>
      <c r="O60" s="7">
        <v>0</v>
      </c>
      <c r="P60" s="42">
        <v>0</v>
      </c>
      <c r="Q60" s="54">
        <v>0</v>
      </c>
      <c r="R60" s="7">
        <v>0</v>
      </c>
      <c r="S60" s="42">
        <v>0</v>
      </c>
      <c r="U60" s="47"/>
      <c r="V60" s="47"/>
      <c r="W60" s="47"/>
      <c r="X60" s="47"/>
      <c r="Y60" s="64"/>
      <c r="Z60" s="64"/>
      <c r="AA60" s="64"/>
      <c r="AB60" s="64"/>
      <c r="AC60" s="47"/>
      <c r="AD60" s="47"/>
      <c r="AE60" s="47"/>
      <c r="AF60" s="47"/>
      <c r="AG60" s="47"/>
    </row>
    <row r="61" spans="1:33" ht="15" thickBot="1" x14ac:dyDescent="0.25">
      <c r="A61" s="57" t="s">
        <v>40</v>
      </c>
      <c r="B61" s="58">
        <f>SUM(B41:B60)</f>
        <v>210032.68303649832</v>
      </c>
      <c r="C61" s="59">
        <f t="shared" ref="C61:S61" si="5">SUM(C41:C60)</f>
        <v>7417.1961731686661</v>
      </c>
      <c r="D61" s="60">
        <f t="shared" si="5"/>
        <v>7909.1161923814607</v>
      </c>
      <c r="E61" s="58">
        <f t="shared" si="5"/>
        <v>225585.47205360566</v>
      </c>
      <c r="F61" s="59">
        <f t="shared" si="5"/>
        <v>7966.4347583686331</v>
      </c>
      <c r="G61" s="60">
        <f t="shared" si="5"/>
        <v>8520.9781640834808</v>
      </c>
      <c r="H61" s="58">
        <f t="shared" si="5"/>
        <v>243509.81346385661</v>
      </c>
      <c r="I61" s="59">
        <f t="shared" si="5"/>
        <v>8599.4234722243</v>
      </c>
      <c r="J61" s="60">
        <f t="shared" si="5"/>
        <v>9228.5714213796145</v>
      </c>
      <c r="K61" s="58">
        <f t="shared" si="5"/>
        <v>35869.256511044572</v>
      </c>
      <c r="L61" s="59">
        <f t="shared" si="5"/>
        <v>1266.7039767999638</v>
      </c>
      <c r="M61" s="60">
        <f t="shared" si="5"/>
        <v>1450.2033457054843</v>
      </c>
      <c r="N61" s="58">
        <f t="shared" si="5"/>
        <v>51420.257142151982</v>
      </c>
      <c r="O61" s="59">
        <f t="shared" si="5"/>
        <v>1815.8794060865198</v>
      </c>
      <c r="P61" s="60">
        <f t="shared" si="5"/>
        <v>2061.9623174787512</v>
      </c>
      <c r="Q61" s="58">
        <f t="shared" si="5"/>
        <v>69302.532144402998</v>
      </c>
      <c r="R61" s="59">
        <f t="shared" si="5"/>
        <v>2447.3825668115614</v>
      </c>
      <c r="S61" s="60">
        <f t="shared" si="5"/>
        <v>2768.0857729785739</v>
      </c>
      <c r="U61" s="47"/>
      <c r="V61" s="47"/>
      <c r="W61" s="47"/>
      <c r="X61" s="47"/>
      <c r="Y61" s="64"/>
      <c r="Z61" s="64"/>
      <c r="AA61" s="64"/>
      <c r="AB61" s="64"/>
      <c r="AC61" s="47"/>
      <c r="AD61" s="47"/>
      <c r="AE61" s="47"/>
      <c r="AF61" s="47"/>
      <c r="AG61" s="47"/>
    </row>
    <row r="62" spans="1:33" ht="18" customHeight="1" thickBot="1" x14ac:dyDescent="0.25">
      <c r="A62" s="57" t="s">
        <v>41</v>
      </c>
      <c r="B62" s="58">
        <v>224470.734092839</v>
      </c>
      <c r="C62" s="59">
        <v>7927.0679412212703</v>
      </c>
      <c r="D62" s="60">
        <v>8290.7744784072402</v>
      </c>
      <c r="E62" s="58">
        <f>E61</f>
        <v>225585.47205360566</v>
      </c>
      <c r="F62" s="59">
        <f t="shared" ref="F62:G62" si="6">F61</f>
        <v>7966.4347583686331</v>
      </c>
      <c r="G62" s="60">
        <f t="shared" si="6"/>
        <v>8520.9781640834808</v>
      </c>
      <c r="H62" s="58">
        <v>241646.513173549</v>
      </c>
      <c r="I62" s="59">
        <v>8533.6217009638603</v>
      </c>
      <c r="J62" s="60">
        <v>8925.1578933525907</v>
      </c>
      <c r="K62" s="58">
        <v>49672.628444775903</v>
      </c>
      <c r="L62" s="59">
        <v>1754.1631967841399</v>
      </c>
      <c r="M62" s="60">
        <v>1834.64700576524</v>
      </c>
      <c r="N62" s="58">
        <f>N61</f>
        <v>51420.257142151982</v>
      </c>
      <c r="O62" s="59">
        <f t="shared" ref="O62" si="7">O61</f>
        <v>1815.8794060865198</v>
      </c>
      <c r="P62" s="60">
        <f t="shared" ref="P62" si="8">P61</f>
        <v>2061.9623174787512</v>
      </c>
      <c r="Q62" s="58">
        <v>66848.407525485207</v>
      </c>
      <c r="R62" s="59">
        <v>2360.71695652673</v>
      </c>
      <c r="S62" s="60">
        <v>2469.0304207105901</v>
      </c>
      <c r="U62" s="47"/>
      <c r="V62" s="47"/>
      <c r="W62" s="47"/>
      <c r="X62" s="65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:33" ht="18" customHeight="1" x14ac:dyDescent="0.25">
      <c r="A63" s="245" t="s">
        <v>108</v>
      </c>
      <c r="U63" s="47"/>
      <c r="V63" s="47"/>
      <c r="W63" s="47"/>
      <c r="X63" s="65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:33" ht="17.25" x14ac:dyDescent="0.25">
      <c r="A64" s="137" t="s">
        <v>150</v>
      </c>
      <c r="B64" s="66"/>
      <c r="C64" s="66"/>
      <c r="D64" s="66"/>
      <c r="E64" s="66"/>
      <c r="F64" s="66"/>
      <c r="G64" s="66"/>
      <c r="H64" s="67"/>
      <c r="I64" s="67"/>
      <c r="J64" s="67"/>
      <c r="K64" s="68"/>
      <c r="L64" s="68"/>
      <c r="M64" s="68"/>
      <c r="N64" s="68"/>
      <c r="O64" s="68"/>
      <c r="P64" s="68"/>
      <c r="Q64" s="67"/>
      <c r="R64" s="67"/>
      <c r="S64" s="67"/>
      <c r="U64" s="47"/>
      <c r="V64" s="47"/>
      <c r="W64" s="47"/>
      <c r="X64" s="65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:33" x14ac:dyDescent="0.2">
      <c r="A65" s="137" t="s">
        <v>149</v>
      </c>
      <c r="B65" s="66"/>
      <c r="C65" s="66"/>
      <c r="D65" s="66"/>
      <c r="E65" s="66"/>
      <c r="F65" s="66"/>
      <c r="G65" s="66"/>
      <c r="H65" s="67"/>
      <c r="I65" s="67"/>
      <c r="J65" s="67"/>
      <c r="K65" s="68"/>
      <c r="L65" s="68"/>
      <c r="M65" s="68"/>
      <c r="N65" s="68"/>
      <c r="O65" s="68"/>
      <c r="P65" s="68"/>
      <c r="Q65" s="67"/>
      <c r="R65" s="67"/>
      <c r="S65" s="67"/>
      <c r="U65" s="47"/>
      <c r="V65" s="47"/>
      <c r="W65" s="47"/>
      <c r="X65" s="65"/>
      <c r="Y65" s="47"/>
      <c r="Z65" s="47"/>
      <c r="AA65" s="47"/>
      <c r="AB65" s="47"/>
      <c r="AC65" s="47"/>
      <c r="AD65" s="47"/>
      <c r="AE65" s="47"/>
      <c r="AF65" s="47"/>
      <c r="AG65" s="47"/>
    </row>
  </sheetData>
  <sortState xmlns:xlrd2="http://schemas.microsoft.com/office/spreadsheetml/2017/richdata2" ref="A6:Z25">
    <sortCondition descending="1" ref="P6:P25"/>
  </sortState>
  <mergeCells count="21">
    <mergeCell ref="AF39:AG39"/>
    <mergeCell ref="U39:U40"/>
    <mergeCell ref="V39:W39"/>
    <mergeCell ref="X39:Y39"/>
    <mergeCell ref="Z39:AA39"/>
    <mergeCell ref="AB39:AC39"/>
    <mergeCell ref="AD39:AE39"/>
    <mergeCell ref="Q4:S4"/>
    <mergeCell ref="A39:A40"/>
    <mergeCell ref="B39:D39"/>
    <mergeCell ref="E39:G39"/>
    <mergeCell ref="H39:J39"/>
    <mergeCell ref="K39:M39"/>
    <mergeCell ref="N39:P39"/>
    <mergeCell ref="Q39:S39"/>
    <mergeCell ref="A4:A5"/>
    <mergeCell ref="B4:D4"/>
    <mergeCell ref="E4:G4"/>
    <mergeCell ref="H4:J4"/>
    <mergeCell ref="K4:M4"/>
    <mergeCell ref="N4:P4"/>
  </mergeCells>
  <conditionalFormatting sqref="A9:A19">
    <cfRule type="duplicateValues" dxfId="16" priority="21"/>
  </conditionalFormatting>
  <conditionalFormatting sqref="A20:A22 A6:A8 A25">
    <cfRule type="duplicateValues" dxfId="15" priority="23"/>
  </conditionalFormatting>
  <conditionalFormatting sqref="A23:A24">
    <cfRule type="duplicateValues" dxfId="14" priority="11"/>
  </conditionalFormatting>
  <conditionalFormatting sqref="A29">
    <cfRule type="duplicateValues" dxfId="13" priority="17"/>
  </conditionalFormatting>
  <conditionalFormatting sqref="A30">
    <cfRule type="duplicateValues" dxfId="12" priority="18"/>
  </conditionalFormatting>
  <conditionalFormatting sqref="A44:A54">
    <cfRule type="duplicateValues" dxfId="11" priority="33"/>
  </conditionalFormatting>
  <conditionalFormatting sqref="A55:A57 A41:A43 A60">
    <cfRule type="duplicateValues" dxfId="10" priority="35"/>
  </conditionalFormatting>
  <conditionalFormatting sqref="A58:A59">
    <cfRule type="duplicateValues" dxfId="9" priority="10"/>
  </conditionalFormatting>
  <conditionalFormatting sqref="A63">
    <cfRule type="duplicateValues" dxfId="8" priority="2"/>
  </conditionalFormatting>
  <conditionalFormatting sqref="A64">
    <cfRule type="duplicateValues" dxfId="7" priority="1"/>
    <cfRule type="duplicateValues" dxfId="6" priority="7"/>
  </conditionalFormatting>
  <conditionalFormatting sqref="A65">
    <cfRule type="duplicateValues" dxfId="5" priority="6"/>
  </conditionalFormatting>
  <conditionalFormatting sqref="U41:U42">
    <cfRule type="duplicateValues" dxfId="4" priority="28"/>
  </conditionalFormatting>
  <conditionalFormatting sqref="U43:U46">
    <cfRule type="duplicateValues" dxfId="3" priority="27"/>
  </conditionalFormatting>
  <conditionalFormatting sqref="U49">
    <cfRule type="duplicateValues" dxfId="2" priority="25"/>
  </conditionalFormatting>
  <conditionalFormatting sqref="U50">
    <cfRule type="duplicateValues" dxfId="1" priority="5"/>
  </conditionalFormatting>
  <conditionalFormatting sqref="X62:X65">
    <cfRule type="duplicateValues" dxfId="0" priority="85"/>
  </conditionalFormatting>
  <pageMargins left="0.7" right="0.7" top="0.75" bottom="0.75" header="0.3" footer="0.3"/>
  <pageSetup paperSize="8" scale="63" fitToWidth="2" orientation="landscape" r:id="rId1"/>
  <colBreaks count="1" manualBreakCount="1">
    <brk id="2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7"/>
  <sheetViews>
    <sheetView zoomScale="90" zoomScaleNormal="90" zoomScaleSheetLayoutView="85" workbookViewId="0"/>
  </sheetViews>
  <sheetFormatPr defaultRowHeight="15" x14ac:dyDescent="0.25"/>
  <cols>
    <col min="1" max="1" width="55.28515625" customWidth="1"/>
    <col min="2" max="7" width="9.140625" customWidth="1"/>
    <col min="8" max="8" width="10.7109375" customWidth="1"/>
    <col min="9" max="14" width="9.140625" customWidth="1"/>
    <col min="15" max="17" width="10.7109375" customWidth="1"/>
  </cols>
  <sheetData>
    <row r="1" spans="1:17" ht="30.75" thickBot="1" x14ac:dyDescent="0.3">
      <c r="A1" s="232" t="s">
        <v>43</v>
      </c>
      <c r="B1" s="233" t="s">
        <v>93</v>
      </c>
      <c r="C1" s="233" t="s">
        <v>94</v>
      </c>
      <c r="D1" s="234" t="s">
        <v>44</v>
      </c>
      <c r="E1" s="234" t="s">
        <v>45</v>
      </c>
      <c r="F1" s="234" t="s">
        <v>46</v>
      </c>
      <c r="G1" s="234" t="s">
        <v>47</v>
      </c>
      <c r="H1" s="234" t="s">
        <v>48</v>
      </c>
      <c r="I1" s="234" t="s">
        <v>49</v>
      </c>
      <c r="J1" s="234" t="s">
        <v>50</v>
      </c>
      <c r="K1" s="234" t="s">
        <v>51</v>
      </c>
      <c r="L1" s="234" t="s">
        <v>52</v>
      </c>
      <c r="M1" s="234" t="s">
        <v>53</v>
      </c>
      <c r="N1" s="234" t="s">
        <v>54</v>
      </c>
      <c r="O1" s="234" t="s">
        <v>55</v>
      </c>
      <c r="P1" s="234" t="s">
        <v>56</v>
      </c>
      <c r="Q1" s="235" t="s">
        <v>171</v>
      </c>
    </row>
    <row r="2" spans="1:17" x14ac:dyDescent="0.25">
      <c r="A2" s="81" t="s">
        <v>57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>
        <v>18</v>
      </c>
      <c r="P2" s="95">
        <v>22</v>
      </c>
      <c r="Q2" s="96">
        <v>1</v>
      </c>
    </row>
    <row r="3" spans="1:17" x14ac:dyDescent="0.25">
      <c r="A3" s="85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>
        <v>5</v>
      </c>
      <c r="P3" s="11">
        <v>1</v>
      </c>
      <c r="Q3" s="97">
        <v>1</v>
      </c>
    </row>
    <row r="4" spans="1:17" x14ac:dyDescent="0.25">
      <c r="A4" s="85" t="s">
        <v>59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>
        <v>9</v>
      </c>
      <c r="P4" s="11">
        <v>10</v>
      </c>
      <c r="Q4" s="97">
        <v>8</v>
      </c>
    </row>
    <row r="5" spans="1:17" ht="15.75" thickBot="1" x14ac:dyDescent="0.3">
      <c r="A5" s="87" t="s">
        <v>60</v>
      </c>
      <c r="B5" s="98">
        <v>28</v>
      </c>
      <c r="C5" s="98">
        <v>17</v>
      </c>
      <c r="D5" s="98">
        <v>21</v>
      </c>
      <c r="E5" s="98">
        <v>16</v>
      </c>
      <c r="F5" s="98">
        <v>33</v>
      </c>
      <c r="G5" s="98">
        <v>34</v>
      </c>
      <c r="H5" s="98">
        <v>30</v>
      </c>
      <c r="I5" s="98">
        <v>43</v>
      </c>
      <c r="J5" s="98">
        <v>34</v>
      </c>
      <c r="K5" s="98">
        <v>37</v>
      </c>
      <c r="L5" s="98">
        <v>45</v>
      </c>
      <c r="M5" s="98">
        <v>52</v>
      </c>
      <c r="N5" s="98">
        <v>33</v>
      </c>
      <c r="O5" s="105">
        <v>32</v>
      </c>
      <c r="P5" s="105">
        <v>33</v>
      </c>
      <c r="Q5" s="106">
        <v>10</v>
      </c>
    </row>
    <row r="6" spans="1:17" x14ac:dyDescent="0.25">
      <c r="A6" s="81" t="s">
        <v>61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>
        <v>43104</v>
      </c>
      <c r="P6" s="90">
        <v>51572</v>
      </c>
      <c r="Q6" s="91">
        <v>2811</v>
      </c>
    </row>
    <row r="7" spans="1:17" x14ac:dyDescent="0.25">
      <c r="A7" s="85" t="s">
        <v>62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>
        <v>17482</v>
      </c>
      <c r="P7" s="12">
        <v>2943</v>
      </c>
      <c r="Q7" s="92">
        <v>689</v>
      </c>
    </row>
    <row r="8" spans="1:17" x14ac:dyDescent="0.25">
      <c r="A8" s="85" t="s">
        <v>63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>
        <v>32842</v>
      </c>
      <c r="P8" s="12">
        <v>44660</v>
      </c>
      <c r="Q8" s="92">
        <v>24128</v>
      </c>
    </row>
    <row r="9" spans="1:17" ht="15.75" thickBot="1" x14ac:dyDescent="0.3">
      <c r="A9" s="87" t="s">
        <v>64</v>
      </c>
      <c r="B9" s="93">
        <v>55164</v>
      </c>
      <c r="C9" s="93">
        <v>48541</v>
      </c>
      <c r="D9" s="93">
        <v>36958</v>
      </c>
      <c r="E9" s="93">
        <v>35201</v>
      </c>
      <c r="F9" s="93">
        <v>78237</v>
      </c>
      <c r="G9" s="93">
        <v>87533</v>
      </c>
      <c r="H9" s="93">
        <v>112369</v>
      </c>
      <c r="I9" s="93">
        <v>99854</v>
      </c>
      <c r="J9" s="93">
        <v>51037</v>
      </c>
      <c r="K9" s="93">
        <v>64596</v>
      </c>
      <c r="L9" s="93">
        <v>76026</v>
      </c>
      <c r="M9" s="93">
        <v>63669</v>
      </c>
      <c r="N9" s="93">
        <v>72177.2</v>
      </c>
      <c r="O9" s="93">
        <v>93428</v>
      </c>
      <c r="P9" s="93">
        <v>99176</v>
      </c>
      <c r="Q9" s="94">
        <v>27628</v>
      </c>
    </row>
    <row r="10" spans="1:17" x14ac:dyDescent="0.25">
      <c r="A10" s="81" t="s">
        <v>65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>
        <v>206.78200000000001</v>
      </c>
      <c r="P10" s="82">
        <v>468.69</v>
      </c>
      <c r="Q10" s="89">
        <v>19.010000000000002</v>
      </c>
    </row>
    <row r="11" spans="1:17" x14ac:dyDescent="0.25">
      <c r="A11" s="85" t="s">
        <v>66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>
        <v>93.822999999999993</v>
      </c>
      <c r="P11" s="13">
        <v>114.28</v>
      </c>
      <c r="Q11" s="86">
        <v>-0.52</v>
      </c>
    </row>
    <row r="12" spans="1:17" x14ac:dyDescent="0.25">
      <c r="A12" s="85" t="s">
        <v>67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>
        <v>358.15100000000001</v>
      </c>
      <c r="P12" s="13">
        <v>540.92999999999995</v>
      </c>
      <c r="Q12" s="86">
        <v>341.27</v>
      </c>
    </row>
    <row r="13" spans="1:17" ht="15.75" thickBot="1" x14ac:dyDescent="0.3">
      <c r="A13" s="87" t="s">
        <v>68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22">
        <v>658.75699999999995</v>
      </c>
      <c r="P13" s="122">
        <v>1123.9000000000001</v>
      </c>
      <c r="Q13" s="123">
        <v>359.76</v>
      </c>
    </row>
    <row r="14" spans="1:17" x14ac:dyDescent="0.25">
      <c r="A14" s="85" t="s">
        <v>69</v>
      </c>
      <c r="B14" s="12">
        <v>3219</v>
      </c>
      <c r="C14" s="12">
        <v>7518</v>
      </c>
      <c r="D14" s="12">
        <v>141</v>
      </c>
      <c r="E14" s="14">
        <v>2455</v>
      </c>
      <c r="F14" s="14">
        <v>5466</v>
      </c>
      <c r="G14" s="14">
        <v>3764</v>
      </c>
      <c r="H14" s="14">
        <v>13240</v>
      </c>
      <c r="I14" s="14">
        <v>14424</v>
      </c>
      <c r="J14" s="14">
        <v>25749</v>
      </c>
      <c r="K14" s="14">
        <v>12058</v>
      </c>
      <c r="L14" s="14">
        <v>9751.23</v>
      </c>
      <c r="M14" s="14">
        <v>8353</v>
      </c>
      <c r="N14" s="14">
        <v>219.84</v>
      </c>
      <c r="O14" s="124">
        <v>315.3</v>
      </c>
      <c r="P14" s="124">
        <v>15523.55</v>
      </c>
      <c r="Q14" s="236">
        <v>22455</v>
      </c>
    </row>
    <row r="15" spans="1:17" x14ac:dyDescent="0.25">
      <c r="A15" s="85" t="s">
        <v>70</v>
      </c>
      <c r="B15" s="14">
        <v>1254</v>
      </c>
      <c r="C15" s="14">
        <v>1504</v>
      </c>
      <c r="D15" s="14">
        <v>9927</v>
      </c>
      <c r="E15" s="14">
        <v>10829</v>
      </c>
      <c r="F15" s="14">
        <v>23808</v>
      </c>
      <c r="G15" s="14">
        <v>14707</v>
      </c>
      <c r="H15" s="14">
        <v>30627</v>
      </c>
      <c r="I15" s="14">
        <v>20019</v>
      </c>
      <c r="J15" s="14">
        <v>11411</v>
      </c>
      <c r="K15" s="14">
        <v>6989</v>
      </c>
      <c r="L15" s="14">
        <v>21511.82</v>
      </c>
      <c r="M15" s="14">
        <v>7911</v>
      </c>
      <c r="N15" s="14">
        <v>6387</v>
      </c>
      <c r="O15" s="124">
        <v>5917</v>
      </c>
      <c r="P15" s="124">
        <v>11299.373</v>
      </c>
      <c r="Q15" s="236">
        <v>14783</v>
      </c>
    </row>
    <row r="16" spans="1:17" ht="16.5" x14ac:dyDescent="0.25">
      <c r="A16" s="85" t="s">
        <v>71</v>
      </c>
      <c r="B16" s="12">
        <v>453</v>
      </c>
      <c r="C16" s="12">
        <v>50</v>
      </c>
      <c r="D16" s="12">
        <v>483</v>
      </c>
      <c r="E16" s="12">
        <v>444</v>
      </c>
      <c r="F16" s="12">
        <v>39</v>
      </c>
      <c r="G16" s="14">
        <v>3120</v>
      </c>
      <c r="H16" s="14">
        <v>2360</v>
      </c>
      <c r="I16" s="14">
        <v>935</v>
      </c>
      <c r="J16" s="14">
        <v>991</v>
      </c>
      <c r="K16" s="14">
        <v>1151</v>
      </c>
      <c r="L16" s="14">
        <v>204</v>
      </c>
      <c r="M16" s="14">
        <v>6864</v>
      </c>
      <c r="N16" s="14">
        <v>164.3</v>
      </c>
      <c r="O16" s="124">
        <v>6825</v>
      </c>
      <c r="P16" s="124">
        <v>5743</v>
      </c>
      <c r="Q16" s="236">
        <v>6699</v>
      </c>
    </row>
    <row r="17" spans="1:17" ht="17.25" thickBot="1" x14ac:dyDescent="0.3">
      <c r="A17" s="85" t="s">
        <v>72</v>
      </c>
      <c r="B17" s="12">
        <v>0</v>
      </c>
      <c r="C17" s="12">
        <v>0</v>
      </c>
      <c r="D17" s="12">
        <v>566</v>
      </c>
      <c r="E17" s="12">
        <v>961</v>
      </c>
      <c r="F17" s="12">
        <v>410</v>
      </c>
      <c r="G17" s="14">
        <v>247</v>
      </c>
      <c r="H17" s="14">
        <v>2147</v>
      </c>
      <c r="I17" s="14">
        <v>407</v>
      </c>
      <c r="J17" s="14">
        <v>432</v>
      </c>
      <c r="K17" s="14">
        <v>457</v>
      </c>
      <c r="L17" s="14">
        <v>1244</v>
      </c>
      <c r="M17" s="14">
        <v>1214</v>
      </c>
      <c r="N17" s="14">
        <v>9484.0229999999992</v>
      </c>
      <c r="O17" s="124">
        <v>1113</v>
      </c>
      <c r="P17" s="124">
        <v>212.4</v>
      </c>
      <c r="Q17" s="236">
        <v>2706</v>
      </c>
    </row>
    <row r="18" spans="1:17" x14ac:dyDescent="0.25">
      <c r="A18" s="81" t="s">
        <v>73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3">
        <v>66.119</v>
      </c>
      <c r="P18" s="83">
        <v>95.52</v>
      </c>
      <c r="Q18" s="84">
        <v>106.04</v>
      </c>
    </row>
    <row r="19" spans="1:17" x14ac:dyDescent="0.25">
      <c r="A19" s="85" t="s">
        <v>74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5">
        <v>3.948</v>
      </c>
      <c r="P19" s="125">
        <v>2.76</v>
      </c>
      <c r="Q19" s="126">
        <v>3.6</v>
      </c>
    </row>
    <row r="20" spans="1:17" ht="15.75" thickBot="1" x14ac:dyDescent="0.3">
      <c r="A20" s="87" t="s">
        <v>75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22">
        <v>70.066999999999993</v>
      </c>
      <c r="P20" s="122">
        <v>98.28</v>
      </c>
      <c r="Q20" s="123">
        <v>109.64</v>
      </c>
    </row>
    <row r="21" spans="1:17" x14ac:dyDescent="0.25">
      <c r="A21" s="81" t="s">
        <v>76</v>
      </c>
      <c r="B21" s="99">
        <v>173</v>
      </c>
      <c r="C21" s="99">
        <v>203</v>
      </c>
      <c r="D21" s="99">
        <v>186</v>
      </c>
      <c r="E21" s="99">
        <v>159</v>
      </c>
      <c r="F21" s="99">
        <v>280</v>
      </c>
      <c r="G21" s="99">
        <v>186</v>
      </c>
      <c r="H21" s="99">
        <v>133</v>
      </c>
      <c r="I21" s="99">
        <v>200</v>
      </c>
      <c r="J21" s="99">
        <v>314</v>
      </c>
      <c r="K21" s="99">
        <v>191</v>
      </c>
      <c r="L21" s="99">
        <v>246</v>
      </c>
      <c r="M21" s="99">
        <v>159</v>
      </c>
      <c r="N21" s="99">
        <v>212</v>
      </c>
      <c r="O21" s="127">
        <v>312.7</v>
      </c>
      <c r="P21" s="127">
        <v>448.85</v>
      </c>
      <c r="Q21" s="128">
        <v>187</v>
      </c>
    </row>
    <row r="22" spans="1:17" x14ac:dyDescent="0.25">
      <c r="A22" s="85" t="s">
        <v>77</v>
      </c>
      <c r="B22" s="15">
        <v>189</v>
      </c>
      <c r="C22" s="15">
        <v>128</v>
      </c>
      <c r="D22" s="15">
        <v>218</v>
      </c>
      <c r="E22" s="15">
        <v>195</v>
      </c>
      <c r="F22" s="15">
        <v>182</v>
      </c>
      <c r="G22" s="15">
        <v>553</v>
      </c>
      <c r="H22" s="15">
        <v>574</v>
      </c>
      <c r="I22" s="15">
        <v>1359</v>
      </c>
      <c r="J22" s="15">
        <v>963</v>
      </c>
      <c r="K22" s="15">
        <v>1202</v>
      </c>
      <c r="L22" s="15">
        <v>1095</v>
      </c>
      <c r="M22" s="15">
        <v>1084</v>
      </c>
      <c r="N22" s="15">
        <v>1267</v>
      </c>
      <c r="O22" s="129">
        <v>1264.5999999999999</v>
      </c>
      <c r="P22" s="129">
        <v>1616.05</v>
      </c>
      <c r="Q22" s="130">
        <v>1141</v>
      </c>
    </row>
    <row r="23" spans="1:17" ht="15.75" thickBot="1" x14ac:dyDescent="0.3">
      <c r="A23" s="87" t="s">
        <v>78</v>
      </c>
      <c r="B23" s="100">
        <v>361</v>
      </c>
      <c r="C23" s="100">
        <v>331</v>
      </c>
      <c r="D23" s="100">
        <v>404</v>
      </c>
      <c r="E23" s="100">
        <v>354</v>
      </c>
      <c r="F23" s="100">
        <v>462</v>
      </c>
      <c r="G23" s="100">
        <v>739</v>
      </c>
      <c r="H23" s="100">
        <v>707</v>
      </c>
      <c r="I23" s="100">
        <v>1559</v>
      </c>
      <c r="J23" s="100">
        <v>1277</v>
      </c>
      <c r="K23" s="100">
        <v>1393</v>
      </c>
      <c r="L23" s="100">
        <v>1341</v>
      </c>
      <c r="M23" s="100">
        <v>1243</v>
      </c>
      <c r="N23" s="100">
        <v>1479</v>
      </c>
      <c r="O23" s="131">
        <v>1577.32</v>
      </c>
      <c r="P23" s="131">
        <v>2064.9</v>
      </c>
      <c r="Q23" s="132">
        <v>1327</v>
      </c>
    </row>
    <row r="24" spans="1:17" x14ac:dyDescent="0.25">
      <c r="A24" s="81" t="s">
        <v>79</v>
      </c>
      <c r="B24" s="90"/>
      <c r="C24" s="90"/>
      <c r="D24" s="90"/>
      <c r="E24" s="90"/>
      <c r="F24" s="90"/>
      <c r="G24" s="101"/>
      <c r="H24" s="101"/>
      <c r="I24" s="101"/>
      <c r="J24" s="101"/>
      <c r="K24" s="101"/>
      <c r="L24" s="101"/>
      <c r="M24" s="101"/>
      <c r="N24" s="101">
        <v>1</v>
      </c>
      <c r="O24" s="133">
        <v>0</v>
      </c>
      <c r="P24" s="133">
        <v>3</v>
      </c>
      <c r="Q24" s="134">
        <v>2</v>
      </c>
    </row>
    <row r="25" spans="1:17" x14ac:dyDescent="0.25">
      <c r="A25" s="85" t="s">
        <v>80</v>
      </c>
      <c r="B25" s="12">
        <v>4</v>
      </c>
      <c r="C25" s="12">
        <v>14</v>
      </c>
      <c r="D25" s="12">
        <v>29</v>
      </c>
      <c r="E25" s="12">
        <v>18</v>
      </c>
      <c r="F25" s="12">
        <v>29</v>
      </c>
      <c r="G25" s="12">
        <v>5</v>
      </c>
      <c r="H25" s="12">
        <v>16</v>
      </c>
      <c r="I25" s="12">
        <v>19</v>
      </c>
      <c r="J25" s="12">
        <v>15</v>
      </c>
      <c r="K25" s="12">
        <v>9</v>
      </c>
      <c r="L25" s="12">
        <v>10</v>
      </c>
      <c r="M25" s="12">
        <v>3</v>
      </c>
      <c r="N25" s="12">
        <v>16</v>
      </c>
      <c r="O25" s="11">
        <v>11</v>
      </c>
      <c r="P25" s="11">
        <v>15</v>
      </c>
      <c r="Q25" s="97">
        <v>9</v>
      </c>
    </row>
    <row r="26" spans="1:17" x14ac:dyDescent="0.25">
      <c r="A26" s="85" t="s">
        <v>81</v>
      </c>
      <c r="B26" s="12">
        <v>0</v>
      </c>
      <c r="C26" s="12">
        <v>1</v>
      </c>
      <c r="D26" s="12">
        <v>1</v>
      </c>
      <c r="E26" s="12">
        <v>0</v>
      </c>
      <c r="F26" s="12">
        <v>2</v>
      </c>
      <c r="G26" s="12">
        <v>5</v>
      </c>
      <c r="H26" s="12">
        <v>2</v>
      </c>
      <c r="I26" s="12">
        <v>2</v>
      </c>
      <c r="J26" s="12">
        <v>0</v>
      </c>
      <c r="K26" s="12">
        <v>2</v>
      </c>
      <c r="L26" s="12">
        <v>1</v>
      </c>
      <c r="M26" s="12">
        <v>0</v>
      </c>
      <c r="N26" s="12">
        <v>1</v>
      </c>
      <c r="O26" s="11">
        <v>0</v>
      </c>
      <c r="P26" s="11">
        <v>1</v>
      </c>
      <c r="Q26" s="97">
        <v>0</v>
      </c>
    </row>
    <row r="27" spans="1:17" ht="15.75" thickBot="1" x14ac:dyDescent="0.3">
      <c r="A27" s="87" t="s">
        <v>82</v>
      </c>
      <c r="B27" s="98">
        <v>4</v>
      </c>
      <c r="C27" s="98">
        <v>15</v>
      </c>
      <c r="D27" s="98">
        <v>30</v>
      </c>
      <c r="E27" s="98">
        <v>18</v>
      </c>
      <c r="F27" s="98">
        <v>31</v>
      </c>
      <c r="G27" s="98">
        <v>10</v>
      </c>
      <c r="H27" s="98">
        <v>18</v>
      </c>
      <c r="I27" s="98">
        <v>21</v>
      </c>
      <c r="J27" s="98">
        <v>15</v>
      </c>
      <c r="K27" s="98">
        <v>11</v>
      </c>
      <c r="L27" s="98">
        <v>11</v>
      </c>
      <c r="M27" s="98">
        <v>3</v>
      </c>
      <c r="N27" s="98">
        <v>18</v>
      </c>
      <c r="O27" s="105">
        <v>11</v>
      </c>
      <c r="P27" s="105">
        <v>19</v>
      </c>
      <c r="Q27" s="106">
        <v>11</v>
      </c>
    </row>
    <row r="28" spans="1:17" x14ac:dyDescent="0.25">
      <c r="A28" s="81" t="s">
        <v>83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95">
        <v>12</v>
      </c>
      <c r="P28" s="95">
        <v>9</v>
      </c>
      <c r="Q28" s="96">
        <v>15</v>
      </c>
    </row>
    <row r="29" spans="1:17" x14ac:dyDescent="0.25">
      <c r="A29" s="85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>
        <v>3</v>
      </c>
      <c r="P29" s="11">
        <v>2</v>
      </c>
      <c r="Q29" s="97">
        <v>2</v>
      </c>
    </row>
    <row r="30" spans="1:17" x14ac:dyDescent="0.25">
      <c r="A30" s="85" t="s">
        <v>85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35">
        <v>0</v>
      </c>
      <c r="P30" s="135">
        <v>0</v>
      </c>
      <c r="Q30" s="97">
        <v>2</v>
      </c>
    </row>
    <row r="31" spans="1:17" ht="15.75" thickBot="1" x14ac:dyDescent="0.3">
      <c r="A31" s="87" t="s">
        <v>86</v>
      </c>
      <c r="B31" s="136">
        <v>0</v>
      </c>
      <c r="C31" s="136">
        <v>0</v>
      </c>
      <c r="D31" s="104">
        <v>14</v>
      </c>
      <c r="E31" s="104">
        <v>10</v>
      </c>
      <c r="F31" s="104">
        <v>6</v>
      </c>
      <c r="G31" s="104">
        <v>14</v>
      </c>
      <c r="H31" s="104">
        <v>25</v>
      </c>
      <c r="I31" s="104">
        <v>20</v>
      </c>
      <c r="J31" s="104">
        <v>13</v>
      </c>
      <c r="K31" s="104">
        <v>21</v>
      </c>
      <c r="L31" s="104">
        <v>11</v>
      </c>
      <c r="M31" s="104">
        <v>14</v>
      </c>
      <c r="N31" s="104">
        <v>13</v>
      </c>
      <c r="O31" s="105">
        <v>15</v>
      </c>
      <c r="P31" s="105">
        <v>11</v>
      </c>
      <c r="Q31" s="106">
        <v>19</v>
      </c>
    </row>
    <row r="32" spans="1:17" x14ac:dyDescent="0.25">
      <c r="A32" s="85" t="s">
        <v>87</v>
      </c>
      <c r="B32" s="10">
        <v>53</v>
      </c>
      <c r="C32" s="10">
        <v>59</v>
      </c>
      <c r="D32" s="12">
        <v>82</v>
      </c>
      <c r="E32" s="12">
        <v>86</v>
      </c>
      <c r="F32" s="12">
        <v>105</v>
      </c>
      <c r="G32" s="12">
        <v>104</v>
      </c>
      <c r="H32" s="12">
        <v>79</v>
      </c>
      <c r="I32" s="12">
        <v>76</v>
      </c>
      <c r="J32" s="12">
        <v>89</v>
      </c>
      <c r="K32" s="12">
        <v>71</v>
      </c>
      <c r="L32" s="12">
        <v>70</v>
      </c>
      <c r="M32" s="12">
        <v>73</v>
      </c>
      <c r="N32" s="12">
        <v>56</v>
      </c>
      <c r="O32" s="11">
        <v>52</v>
      </c>
      <c r="P32" s="11">
        <v>59</v>
      </c>
      <c r="Q32" s="97">
        <v>51</v>
      </c>
    </row>
    <row r="33" spans="1:17" x14ac:dyDescent="0.25">
      <c r="A33" s="85" t="s">
        <v>88</v>
      </c>
      <c r="B33" s="10">
        <v>10</v>
      </c>
      <c r="C33" s="10">
        <v>11</v>
      </c>
      <c r="D33" s="12">
        <v>12</v>
      </c>
      <c r="E33" s="12">
        <v>12</v>
      </c>
      <c r="F33" s="12">
        <v>14</v>
      </c>
      <c r="G33" s="12">
        <v>19</v>
      </c>
      <c r="H33" s="12">
        <v>21</v>
      </c>
      <c r="I33" s="12">
        <v>23</v>
      </c>
      <c r="J33" s="12">
        <v>23</v>
      </c>
      <c r="K33" s="12">
        <v>24</v>
      </c>
      <c r="L33" s="12">
        <v>23</v>
      </c>
      <c r="M33" s="12">
        <v>23</v>
      </c>
      <c r="N33" s="12">
        <v>24</v>
      </c>
      <c r="O33" s="11">
        <v>24</v>
      </c>
      <c r="P33" s="11">
        <v>25</v>
      </c>
      <c r="Q33" s="97">
        <v>25</v>
      </c>
    </row>
    <row r="34" spans="1:17" x14ac:dyDescent="0.25">
      <c r="A34" s="237" t="s">
        <v>89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38"/>
    </row>
    <row r="35" spans="1:17" x14ac:dyDescent="0.25">
      <c r="A35" s="237" t="s">
        <v>90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38"/>
    </row>
    <row r="36" spans="1:17" x14ac:dyDescent="0.25">
      <c r="A36" s="237" t="s">
        <v>91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239"/>
      <c r="O36" s="17"/>
      <c r="P36" s="17"/>
      <c r="Q36" s="238"/>
    </row>
    <row r="37" spans="1:17" ht="15.75" thickBot="1" x14ac:dyDescent="0.3">
      <c r="A37" s="240" t="s">
        <v>92</v>
      </c>
      <c r="B37" s="241"/>
      <c r="C37" s="241"/>
      <c r="D37" s="241"/>
      <c r="E37" s="241"/>
      <c r="F37" s="241"/>
      <c r="G37" s="241"/>
      <c r="H37" s="241"/>
      <c r="I37" s="241"/>
      <c r="J37" s="242"/>
      <c r="K37" s="242"/>
      <c r="L37" s="241"/>
      <c r="M37" s="241"/>
      <c r="N37" s="241"/>
      <c r="O37" s="241"/>
      <c r="P37" s="241"/>
      <c r="Q37" s="243"/>
    </row>
  </sheetData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2"/>
  <sheetViews>
    <sheetView zoomScaleNormal="100" zoomScaleSheetLayoutView="85" workbookViewId="0"/>
  </sheetViews>
  <sheetFormatPr defaultRowHeight="14.25" x14ac:dyDescent="0.2"/>
  <cols>
    <col min="1" max="1" width="34" style="19" bestFit="1" customWidth="1"/>
    <col min="2" max="2" width="24.28515625" style="19" customWidth="1"/>
    <col min="3" max="8" width="12.140625" style="19" customWidth="1"/>
    <col min="9" max="16384" width="9.140625" style="19"/>
  </cols>
  <sheetData>
    <row r="1" spans="1:7" ht="15" x14ac:dyDescent="0.25">
      <c r="A1" s="244" t="s">
        <v>185</v>
      </c>
    </row>
    <row r="2" spans="1:7" x14ac:dyDescent="0.2">
      <c r="B2" s="113" t="s">
        <v>139</v>
      </c>
      <c r="C2" s="113" t="s">
        <v>142</v>
      </c>
      <c r="D2" s="113" t="s">
        <v>138</v>
      </c>
      <c r="E2" s="113" t="s">
        <v>141</v>
      </c>
      <c r="F2" s="113" t="s">
        <v>140</v>
      </c>
      <c r="G2" s="113" t="s">
        <v>143</v>
      </c>
    </row>
    <row r="3" spans="1:7" ht="19.5" customHeight="1" x14ac:dyDescent="0.25">
      <c r="A3" s="20"/>
      <c r="B3" s="259" t="s">
        <v>95</v>
      </c>
      <c r="C3" s="260"/>
      <c r="D3" s="261" t="s">
        <v>96</v>
      </c>
      <c r="E3" s="260"/>
      <c r="F3" s="259" t="s">
        <v>169</v>
      </c>
      <c r="G3" s="260"/>
    </row>
    <row r="4" spans="1:7" ht="19.5" customHeight="1" x14ac:dyDescent="0.2">
      <c r="A4" s="21"/>
      <c r="B4" s="22" t="s">
        <v>97</v>
      </c>
      <c r="C4" s="23" t="s">
        <v>98</v>
      </c>
      <c r="D4" s="24" t="s">
        <v>97</v>
      </c>
      <c r="E4" s="23" t="s">
        <v>98</v>
      </c>
      <c r="F4" s="22" t="s">
        <v>97</v>
      </c>
      <c r="G4" s="23" t="s">
        <v>98</v>
      </c>
    </row>
    <row r="5" spans="1:7" ht="19.5" customHeight="1" x14ac:dyDescent="0.2">
      <c r="A5" s="25" t="s">
        <v>5</v>
      </c>
      <c r="B5" s="26">
        <v>234</v>
      </c>
      <c r="C5" s="112">
        <v>9.75</v>
      </c>
      <c r="D5" s="26">
        <v>48.3</v>
      </c>
      <c r="E5" s="112">
        <v>2.0099999999999998</v>
      </c>
      <c r="F5" s="26">
        <v>225.65</v>
      </c>
      <c r="G5" s="112">
        <v>9.4019999999999992</v>
      </c>
    </row>
    <row r="6" spans="1:7" ht="19.5" customHeight="1" x14ac:dyDescent="0.2">
      <c r="A6" s="27" t="s">
        <v>1</v>
      </c>
      <c r="B6" s="28">
        <v>190.3</v>
      </c>
      <c r="C6" s="29">
        <v>7.9290000000000003</v>
      </c>
      <c r="D6" s="28">
        <v>41.5</v>
      </c>
      <c r="E6" s="29">
        <v>1.73</v>
      </c>
      <c r="F6" s="28">
        <v>143.05000000000001</v>
      </c>
      <c r="G6" s="29">
        <v>5.96</v>
      </c>
    </row>
    <row r="7" spans="1:7" ht="19.5" hidden="1" customHeight="1" x14ac:dyDescent="0.2">
      <c r="A7" s="114" t="s">
        <v>3</v>
      </c>
      <c r="B7" s="26">
        <v>120</v>
      </c>
      <c r="C7" s="112">
        <v>5</v>
      </c>
      <c r="D7" s="26">
        <v>10</v>
      </c>
      <c r="E7" s="112">
        <v>0.41599999999999998</v>
      </c>
      <c r="F7" s="26">
        <v>63.363</v>
      </c>
      <c r="G7" s="112">
        <v>2.64</v>
      </c>
    </row>
    <row r="8" spans="1:7" ht="19.5" hidden="1" customHeight="1" x14ac:dyDescent="0.2">
      <c r="A8" s="27" t="s">
        <v>0</v>
      </c>
      <c r="B8" s="28">
        <v>77</v>
      </c>
      <c r="C8" s="29">
        <v>3.2080000000000002</v>
      </c>
      <c r="D8" s="28">
        <v>40</v>
      </c>
      <c r="E8" s="29">
        <v>1.667</v>
      </c>
      <c r="F8" s="28">
        <v>62</v>
      </c>
      <c r="G8" s="29">
        <v>2.5830000000000002</v>
      </c>
    </row>
    <row r="9" spans="1:7" ht="19.5" customHeight="1" x14ac:dyDescent="0.2">
      <c r="A9" s="25" t="s">
        <v>4</v>
      </c>
      <c r="B9" s="26">
        <v>41.1</v>
      </c>
      <c r="C9" s="112">
        <v>1.7130000000000001</v>
      </c>
      <c r="D9" s="26">
        <v>9.0500000000000007</v>
      </c>
      <c r="E9" s="112">
        <v>0.38</v>
      </c>
      <c r="F9" s="26">
        <v>33.661999999999999</v>
      </c>
      <c r="G9" s="112">
        <v>1.403</v>
      </c>
    </row>
    <row r="10" spans="1:7" ht="19.5" customHeight="1" x14ac:dyDescent="0.2">
      <c r="A10" s="27" t="s">
        <v>8</v>
      </c>
      <c r="B10" s="28">
        <v>60</v>
      </c>
      <c r="C10" s="29">
        <v>2.5</v>
      </c>
      <c r="D10" s="28">
        <v>0</v>
      </c>
      <c r="E10" s="29">
        <v>0</v>
      </c>
      <c r="F10" s="28">
        <v>30</v>
      </c>
      <c r="G10" s="29">
        <v>1.25</v>
      </c>
    </row>
    <row r="11" spans="1:7" ht="19.5" customHeight="1" x14ac:dyDescent="0.2">
      <c r="A11" s="25" t="s">
        <v>10</v>
      </c>
      <c r="B11" s="26">
        <v>28</v>
      </c>
      <c r="C11" s="112">
        <v>1.167</v>
      </c>
      <c r="D11" s="26">
        <v>0</v>
      </c>
      <c r="E11" s="112">
        <v>0</v>
      </c>
      <c r="F11" s="26">
        <v>14</v>
      </c>
      <c r="G11" s="112">
        <v>0.58299999999999996</v>
      </c>
    </row>
    <row r="12" spans="1:7" ht="19.5" customHeight="1" x14ac:dyDescent="0.2">
      <c r="A12" s="27" t="s">
        <v>99</v>
      </c>
      <c r="B12" s="28">
        <v>25</v>
      </c>
      <c r="C12" s="29">
        <v>1.042</v>
      </c>
      <c r="D12" s="28">
        <v>5</v>
      </c>
      <c r="E12" s="29">
        <v>0.20799999999999999</v>
      </c>
      <c r="F12" s="28">
        <v>5.9420000000000002</v>
      </c>
      <c r="G12" s="29">
        <v>0.247</v>
      </c>
    </row>
    <row r="13" spans="1:7" ht="19.5" customHeight="1" x14ac:dyDescent="0.2">
      <c r="A13" s="25" t="s">
        <v>168</v>
      </c>
      <c r="B13" s="26">
        <v>40</v>
      </c>
      <c r="C13" s="112">
        <v>1.6659999999999999</v>
      </c>
      <c r="D13" s="26">
        <v>0</v>
      </c>
      <c r="E13" s="112">
        <v>0</v>
      </c>
      <c r="F13" s="26">
        <v>7.29</v>
      </c>
      <c r="G13" s="112">
        <v>0.3</v>
      </c>
    </row>
    <row r="14" spans="1:7" ht="19.5" customHeight="1" x14ac:dyDescent="0.2">
      <c r="A14" s="27" t="s">
        <v>100</v>
      </c>
      <c r="B14" s="28">
        <v>9.6</v>
      </c>
      <c r="C14" s="29">
        <v>0.4</v>
      </c>
      <c r="D14" s="28">
        <v>0</v>
      </c>
      <c r="E14" s="29">
        <v>0</v>
      </c>
      <c r="F14" s="28">
        <v>4.8</v>
      </c>
      <c r="G14" s="29">
        <v>0.2</v>
      </c>
    </row>
    <row r="15" spans="1:7" ht="19.5" customHeight="1" x14ac:dyDescent="0.2">
      <c r="A15" s="25" t="s">
        <v>13</v>
      </c>
      <c r="B15" s="26">
        <v>22</v>
      </c>
      <c r="C15" s="112">
        <v>0.91600000000000004</v>
      </c>
      <c r="D15" s="26">
        <v>1.67</v>
      </c>
      <c r="E15" s="112">
        <v>6.9500000000000006E-2</v>
      </c>
      <c r="F15" s="26">
        <v>2.7229999999999999</v>
      </c>
      <c r="G15" s="112">
        <v>0.113</v>
      </c>
    </row>
    <row r="16" spans="1:7" ht="19.5" customHeight="1" x14ac:dyDescent="0.2">
      <c r="A16" s="27" t="s">
        <v>148</v>
      </c>
      <c r="B16" s="28">
        <v>12.29017</v>
      </c>
      <c r="C16" s="29">
        <v>0.51434000000000002</v>
      </c>
      <c r="D16" s="28">
        <v>0</v>
      </c>
      <c r="E16" s="29">
        <v>0</v>
      </c>
      <c r="F16" s="28">
        <v>2.66594</v>
      </c>
      <c r="G16" s="29">
        <v>0.11108000000000001</v>
      </c>
    </row>
    <row r="17" spans="1:7" ht="19.5" customHeight="1" x14ac:dyDescent="0.2">
      <c r="A17" s="25" t="s">
        <v>15</v>
      </c>
      <c r="B17" s="26">
        <v>1.1242000000000001</v>
      </c>
      <c r="C17" s="112">
        <v>0</v>
      </c>
      <c r="D17" s="26">
        <v>0</v>
      </c>
      <c r="E17" s="112">
        <v>0</v>
      </c>
      <c r="F17" s="26">
        <v>0.2077</v>
      </c>
      <c r="G17" s="112">
        <v>0</v>
      </c>
    </row>
    <row r="18" spans="1:7" ht="19.5" customHeight="1" x14ac:dyDescent="0.2">
      <c r="A18" s="27" t="s">
        <v>23</v>
      </c>
      <c r="B18" s="28">
        <v>10.550559999999999</v>
      </c>
      <c r="C18" s="29">
        <v>0.43961</v>
      </c>
      <c r="D18" s="28">
        <v>0</v>
      </c>
      <c r="E18" s="29">
        <v>0</v>
      </c>
      <c r="F18" s="28">
        <v>1.4111600000000002</v>
      </c>
      <c r="G18" s="29">
        <v>5.8799999999999998E-2</v>
      </c>
    </row>
    <row r="19" spans="1:7" ht="19.5" customHeight="1" x14ac:dyDescent="0.2">
      <c r="A19" s="25" t="s">
        <v>9</v>
      </c>
      <c r="B19" s="26">
        <v>0.88400000000000001</v>
      </c>
      <c r="C19" s="112">
        <v>3.6799999999999999E-2</v>
      </c>
      <c r="D19" s="26">
        <v>0</v>
      </c>
      <c r="E19" s="112">
        <v>0</v>
      </c>
      <c r="F19" s="26">
        <v>0.442</v>
      </c>
      <c r="G19" s="112">
        <v>1.84E-2</v>
      </c>
    </row>
    <row r="20" spans="1:7" ht="19.5" customHeight="1" x14ac:dyDescent="0.2">
      <c r="A20" s="27" t="s">
        <v>14</v>
      </c>
      <c r="B20" s="28">
        <v>0.41</v>
      </c>
      <c r="C20" s="29">
        <v>0</v>
      </c>
      <c r="D20" s="28">
        <v>0.13100000000000001</v>
      </c>
      <c r="E20" s="29">
        <v>0</v>
      </c>
      <c r="F20" s="28">
        <v>0.20100000000000001</v>
      </c>
      <c r="G20" s="29">
        <v>0</v>
      </c>
    </row>
    <row r="21" spans="1:7" ht="19.5" customHeight="1" x14ac:dyDescent="0.25">
      <c r="A21" s="30" t="s">
        <v>42</v>
      </c>
      <c r="B21" s="31">
        <f>SUM(B5:B20)</f>
        <v>872.25892999999996</v>
      </c>
      <c r="C21" s="120">
        <f t="shared" ref="C21:G21" si="0">SUM(C5:C20)</f>
        <v>36.281749999999995</v>
      </c>
      <c r="D21" s="31">
        <f t="shared" si="0"/>
        <v>155.65100000000001</v>
      </c>
      <c r="E21" s="120">
        <f t="shared" si="0"/>
        <v>6.4804999999999993</v>
      </c>
      <c r="F21" s="31">
        <f t="shared" si="0"/>
        <v>597.40779999999995</v>
      </c>
      <c r="G21" s="120">
        <f t="shared" si="0"/>
        <v>24.86928</v>
      </c>
    </row>
    <row r="22" spans="1:7" ht="20.25" customHeight="1" x14ac:dyDescent="0.2">
      <c r="A22" s="231" t="s">
        <v>170</v>
      </c>
    </row>
  </sheetData>
  <mergeCells count="3">
    <mergeCell ref="B3:C3"/>
    <mergeCell ref="D3:E3"/>
    <mergeCell ref="F3:G3"/>
  </mergeCells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20"/>
  <sheetViews>
    <sheetView zoomScaleNormal="100" zoomScaleSheetLayoutView="115" workbookViewId="0"/>
  </sheetViews>
  <sheetFormatPr defaultRowHeight="15" x14ac:dyDescent="0.25"/>
  <cols>
    <col min="1" max="1" width="9.140625" style="170"/>
    <col min="2" max="2" width="16.5703125" style="170" customWidth="1"/>
    <col min="3" max="4" width="15.42578125" style="170" bestFit="1" customWidth="1"/>
    <col min="5" max="5" width="14.42578125" style="170" bestFit="1" customWidth="1"/>
    <col min="6" max="16384" width="9.140625" style="170"/>
  </cols>
  <sheetData>
    <row r="1" spans="1:6" x14ac:dyDescent="0.25">
      <c r="A1" s="221" t="s">
        <v>163</v>
      </c>
    </row>
    <row r="3" spans="1:6" ht="17.25" x14ac:dyDescent="0.25">
      <c r="B3" s="222"/>
      <c r="C3" s="262" t="s">
        <v>165</v>
      </c>
      <c r="D3" s="262"/>
      <c r="E3" s="262"/>
      <c r="F3" s="262"/>
    </row>
    <row r="4" spans="1:6" ht="30" x14ac:dyDescent="0.25">
      <c r="B4" s="223"/>
      <c r="C4" s="224" t="s">
        <v>101</v>
      </c>
      <c r="D4" s="224" t="s">
        <v>102</v>
      </c>
      <c r="E4" s="224" t="s">
        <v>103</v>
      </c>
      <c r="F4" s="224" t="s">
        <v>104</v>
      </c>
    </row>
    <row r="5" spans="1:6" ht="19.5" customHeight="1" x14ac:dyDescent="0.25">
      <c r="B5" s="170" t="s">
        <v>4</v>
      </c>
      <c r="C5" s="225" t="s">
        <v>137</v>
      </c>
      <c r="D5" s="225">
        <v>32.630343198178188</v>
      </c>
      <c r="E5" s="225" t="s">
        <v>137</v>
      </c>
      <c r="F5" s="225">
        <v>900.92370000000005</v>
      </c>
    </row>
    <row r="6" spans="1:6" ht="19.5" customHeight="1" x14ac:dyDescent="0.25">
      <c r="B6" s="226" t="s">
        <v>32</v>
      </c>
      <c r="C6" s="227">
        <v>5.4387675887751268</v>
      </c>
      <c r="D6" s="227">
        <v>7.9504811270953013</v>
      </c>
      <c r="E6" s="227">
        <v>155</v>
      </c>
      <c r="F6" s="227">
        <v>203.72197109845607</v>
      </c>
    </row>
    <row r="7" spans="1:6" ht="19.5" customHeight="1" x14ac:dyDescent="0.25">
      <c r="B7" s="170" t="s">
        <v>5</v>
      </c>
      <c r="C7" s="225" t="s">
        <v>137</v>
      </c>
      <c r="D7" s="225">
        <v>6.4446626084693559</v>
      </c>
      <c r="E7" s="225" t="s">
        <v>137</v>
      </c>
      <c r="F7" s="225">
        <v>249.79203800983547</v>
      </c>
    </row>
    <row r="8" spans="1:6" ht="19.5" customHeight="1" x14ac:dyDescent="0.25">
      <c r="B8" s="226" t="s">
        <v>3</v>
      </c>
      <c r="C8" s="227" t="s">
        <v>137</v>
      </c>
      <c r="D8" s="227">
        <v>3.6</v>
      </c>
      <c r="E8" s="227" t="s">
        <v>137</v>
      </c>
      <c r="F8" s="227">
        <v>173.16270255000003</v>
      </c>
    </row>
    <row r="9" spans="1:6" ht="19.5" customHeight="1" x14ac:dyDescent="0.25">
      <c r="B9" s="170" t="s">
        <v>8</v>
      </c>
      <c r="C9" s="225" t="s">
        <v>137</v>
      </c>
      <c r="D9" s="225">
        <v>2.6843332660053436</v>
      </c>
      <c r="E9" s="225" t="s">
        <v>137</v>
      </c>
      <c r="F9" s="225">
        <v>110.21682409837612</v>
      </c>
    </row>
    <row r="10" spans="1:6" ht="19.5" customHeight="1" x14ac:dyDescent="0.25">
      <c r="B10" s="226" t="s">
        <v>7</v>
      </c>
      <c r="C10" s="227">
        <v>16.2</v>
      </c>
      <c r="D10" s="227" t="s">
        <v>137</v>
      </c>
      <c r="E10" s="227" t="s">
        <v>137</v>
      </c>
      <c r="F10" s="227" t="s">
        <v>137</v>
      </c>
    </row>
    <row r="11" spans="1:6" ht="19.5" customHeight="1" x14ac:dyDescent="0.25">
      <c r="B11" s="170" t="s">
        <v>10</v>
      </c>
      <c r="C11" s="225" t="s">
        <v>137</v>
      </c>
      <c r="D11" s="225">
        <v>3.4439696580786539</v>
      </c>
      <c r="E11" s="225" t="s">
        <v>137</v>
      </c>
      <c r="F11" s="225">
        <v>53.399499999999996</v>
      </c>
    </row>
    <row r="12" spans="1:6" ht="19.5" customHeight="1" x14ac:dyDescent="0.25">
      <c r="B12" s="226" t="s">
        <v>24</v>
      </c>
      <c r="C12" s="227">
        <v>5.6191687149162695</v>
      </c>
      <c r="D12" s="227">
        <v>0.38047247579249255</v>
      </c>
      <c r="E12" s="227" t="s">
        <v>137</v>
      </c>
      <c r="F12" s="227">
        <v>24.936717744910052</v>
      </c>
    </row>
    <row r="13" spans="1:6" ht="19.5" customHeight="1" x14ac:dyDescent="0.25">
      <c r="B13" s="170" t="s">
        <v>19</v>
      </c>
      <c r="C13" s="225" t="s">
        <v>137</v>
      </c>
      <c r="D13" s="225" t="s">
        <v>137</v>
      </c>
      <c r="E13" s="225" t="s">
        <v>137</v>
      </c>
      <c r="F13" s="225">
        <v>16.68324372</v>
      </c>
    </row>
    <row r="14" spans="1:6" ht="19.5" customHeight="1" x14ac:dyDescent="0.25">
      <c r="B14" s="226" t="s">
        <v>2</v>
      </c>
      <c r="C14" s="227">
        <v>2.6</v>
      </c>
      <c r="D14" s="227" t="s">
        <v>137</v>
      </c>
      <c r="E14" s="227" t="s">
        <v>137</v>
      </c>
      <c r="F14" s="227">
        <v>0.69591859199999995</v>
      </c>
    </row>
    <row r="15" spans="1:6" ht="19.5" customHeight="1" x14ac:dyDescent="0.25">
      <c r="B15" s="229" t="s">
        <v>42</v>
      </c>
      <c r="C15" s="230">
        <f>SUM(C5:C14)</f>
        <v>29.857936303691396</v>
      </c>
      <c r="D15" s="230">
        <f>SUM(D5:D14)</f>
        <v>57.13426233361934</v>
      </c>
      <c r="E15" s="230">
        <f>SUM(E5:E14)</f>
        <v>155</v>
      </c>
      <c r="F15" s="230">
        <f>SUM(F5:F14)</f>
        <v>1733.5326158135779</v>
      </c>
    </row>
    <row r="16" spans="1:6" ht="19.5" customHeight="1" x14ac:dyDescent="0.25">
      <c r="B16" s="228" t="s">
        <v>166</v>
      </c>
    </row>
    <row r="17" spans="2:2" x14ac:dyDescent="0.25">
      <c r="B17" s="170" t="s">
        <v>105</v>
      </c>
    </row>
    <row r="18" spans="2:2" x14ac:dyDescent="0.25">
      <c r="B18" s="170" t="s">
        <v>106</v>
      </c>
    </row>
    <row r="19" spans="2:2" x14ac:dyDescent="0.25">
      <c r="B19" s="247" t="s">
        <v>181</v>
      </c>
    </row>
    <row r="20" spans="2:2" x14ac:dyDescent="0.25">
      <c r="B20" s="247" t="s">
        <v>182</v>
      </c>
    </row>
  </sheetData>
  <mergeCells count="1">
    <mergeCell ref="C3:F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24"/>
  <sheetViews>
    <sheetView zoomScale="90" zoomScaleNormal="90" zoomScaleSheetLayoutView="85" workbookViewId="0"/>
  </sheetViews>
  <sheetFormatPr defaultRowHeight="15" x14ac:dyDescent="0.25"/>
  <cols>
    <col min="1" max="1" width="9.140625" style="170"/>
    <col min="2" max="2" width="18.85546875" style="170" customWidth="1"/>
    <col min="3" max="3" width="21.7109375" style="170" customWidth="1"/>
    <col min="4" max="12" width="12.7109375" style="170" customWidth="1"/>
    <col min="13" max="21" width="13.28515625" style="170" customWidth="1"/>
    <col min="22" max="16384" width="9.140625" style="170"/>
  </cols>
  <sheetData>
    <row r="1" spans="1:21" x14ac:dyDescent="0.25">
      <c r="A1" s="181" t="s">
        <v>164</v>
      </c>
    </row>
    <row r="2" spans="1:21" ht="15.75" thickBot="1" x14ac:dyDescent="0.3"/>
    <row r="3" spans="1:21" x14ac:dyDescent="0.25">
      <c r="B3" s="182"/>
      <c r="C3" s="182"/>
      <c r="D3" s="263" t="s">
        <v>145</v>
      </c>
      <c r="E3" s="263"/>
      <c r="F3" s="263"/>
      <c r="G3" s="263"/>
      <c r="H3" s="263"/>
      <c r="I3" s="263"/>
      <c r="J3" s="263"/>
      <c r="K3" s="263"/>
      <c r="L3" s="264"/>
      <c r="M3" s="265" t="s">
        <v>107</v>
      </c>
      <c r="N3" s="266"/>
      <c r="O3" s="266"/>
      <c r="P3" s="266"/>
      <c r="Q3" s="266"/>
      <c r="R3" s="266"/>
      <c r="S3" s="266"/>
      <c r="T3" s="266"/>
      <c r="U3" s="267"/>
    </row>
    <row r="4" spans="1:21" x14ac:dyDescent="0.25">
      <c r="B4" s="183"/>
      <c r="C4" s="183"/>
      <c r="D4" s="262" t="s">
        <v>129</v>
      </c>
      <c r="E4" s="262"/>
      <c r="F4" s="268"/>
      <c r="G4" s="262" t="s">
        <v>130</v>
      </c>
      <c r="H4" s="262"/>
      <c r="I4" s="268"/>
      <c r="J4" s="262" t="s">
        <v>131</v>
      </c>
      <c r="K4" s="262"/>
      <c r="L4" s="269"/>
      <c r="M4" s="270" t="s">
        <v>129</v>
      </c>
      <c r="N4" s="262"/>
      <c r="O4" s="268"/>
      <c r="P4" s="262" t="s">
        <v>130</v>
      </c>
      <c r="Q4" s="262"/>
      <c r="R4" s="268"/>
      <c r="S4" s="262" t="s">
        <v>131</v>
      </c>
      <c r="T4" s="262"/>
      <c r="U4" s="269"/>
    </row>
    <row r="5" spans="1:21" ht="15.75" thickBot="1" x14ac:dyDescent="0.3">
      <c r="B5" s="184" t="s">
        <v>26</v>
      </c>
      <c r="C5" s="185" t="s">
        <v>27</v>
      </c>
      <c r="D5" s="186" t="s">
        <v>21</v>
      </c>
      <c r="E5" s="186" t="s">
        <v>20</v>
      </c>
      <c r="F5" s="187" t="s">
        <v>22</v>
      </c>
      <c r="G5" s="186" t="s">
        <v>21</v>
      </c>
      <c r="H5" s="186" t="s">
        <v>20</v>
      </c>
      <c r="I5" s="187" t="s">
        <v>22</v>
      </c>
      <c r="J5" s="186" t="s">
        <v>21</v>
      </c>
      <c r="K5" s="186" t="s">
        <v>20</v>
      </c>
      <c r="L5" s="188" t="s">
        <v>22</v>
      </c>
      <c r="M5" s="189" t="s">
        <v>21</v>
      </c>
      <c r="N5" s="186" t="s">
        <v>31</v>
      </c>
      <c r="O5" s="187" t="s">
        <v>22</v>
      </c>
      <c r="P5" s="186" t="s">
        <v>21</v>
      </c>
      <c r="Q5" s="186" t="s">
        <v>31</v>
      </c>
      <c r="R5" s="187" t="s">
        <v>22</v>
      </c>
      <c r="S5" s="186" t="s">
        <v>21</v>
      </c>
      <c r="T5" s="186" t="s">
        <v>31</v>
      </c>
      <c r="U5" s="188" t="s">
        <v>22</v>
      </c>
    </row>
    <row r="6" spans="1:21" x14ac:dyDescent="0.25">
      <c r="B6" s="190" t="s">
        <v>32</v>
      </c>
      <c r="C6" s="202" t="s">
        <v>179</v>
      </c>
      <c r="D6" s="192">
        <v>34.251355974783522</v>
      </c>
      <c r="E6" s="203">
        <v>215.43454761453438</v>
      </c>
      <c r="F6" s="193">
        <v>1218.7218808276625</v>
      </c>
      <c r="G6" s="192">
        <v>36.821136429634834</v>
      </c>
      <c r="H6" s="203">
        <v>231.5979803897842</v>
      </c>
      <c r="I6" s="193">
        <v>1310.1590686445852</v>
      </c>
      <c r="J6" s="192">
        <v>43.938500238986883</v>
      </c>
      <c r="K6" s="203">
        <v>276.36485191465698</v>
      </c>
      <c r="L6" s="204">
        <v>1563.4070572688688</v>
      </c>
      <c r="M6" s="191">
        <v>180157.03518908995</v>
      </c>
      <c r="N6" s="192">
        <v>6362.1511879468144</v>
      </c>
      <c r="O6" s="193">
        <v>7116.2028899690531</v>
      </c>
      <c r="P6" s="192">
        <v>191420.85546899895</v>
      </c>
      <c r="Q6" s="192">
        <v>6759.9270921707439</v>
      </c>
      <c r="R6" s="193">
        <v>7561.1237910254595</v>
      </c>
      <c r="S6" s="192">
        <v>199503.92968701269</v>
      </c>
      <c r="T6" s="192">
        <v>7045.3766178271962</v>
      </c>
      <c r="U6" s="194">
        <v>7880.4052226370013</v>
      </c>
    </row>
    <row r="7" spans="1:21" x14ac:dyDescent="0.25">
      <c r="B7" s="183" t="s">
        <v>4</v>
      </c>
      <c r="C7" s="195" t="s">
        <v>30</v>
      </c>
      <c r="D7" s="196">
        <v>32.732697754579483</v>
      </c>
      <c r="E7" s="197">
        <v>205.88247478881556</v>
      </c>
      <c r="F7" s="198">
        <v>1122.5930049763649</v>
      </c>
      <c r="G7" s="196">
        <v>44.806175595824314</v>
      </c>
      <c r="H7" s="197">
        <v>281.82236571686008</v>
      </c>
      <c r="I7" s="198">
        <v>1536.6621987818883</v>
      </c>
      <c r="J7" s="196">
        <v>61.247511030135911</v>
      </c>
      <c r="K7" s="197">
        <v>385.23525436504792</v>
      </c>
      <c r="L7" s="199">
        <v>2100.530422825414</v>
      </c>
      <c r="M7" s="200">
        <v>80892.876047867263</v>
      </c>
      <c r="N7" s="196">
        <v>2856.6894815081846</v>
      </c>
      <c r="O7" s="198">
        <v>2139.6165714660892</v>
      </c>
      <c r="P7" s="196">
        <v>110617.22566365807</v>
      </c>
      <c r="Q7" s="196">
        <v>3906.3892948991092</v>
      </c>
      <c r="R7" s="198">
        <v>2925.8256188037558</v>
      </c>
      <c r="S7" s="196">
        <v>151348.50212834511</v>
      </c>
      <c r="T7" s="196">
        <v>5344.7929557631496</v>
      </c>
      <c r="U7" s="201">
        <v>4003.1678812947284</v>
      </c>
    </row>
    <row r="8" spans="1:21" x14ac:dyDescent="0.25">
      <c r="B8" s="190" t="s">
        <v>3</v>
      </c>
      <c r="C8" s="202" t="s">
        <v>128</v>
      </c>
      <c r="D8" s="192" t="s">
        <v>137</v>
      </c>
      <c r="E8" s="203" t="s">
        <v>137</v>
      </c>
      <c r="F8" s="193" t="s">
        <v>137</v>
      </c>
      <c r="G8" s="192" t="s">
        <v>137</v>
      </c>
      <c r="H8" s="203" t="s">
        <v>137</v>
      </c>
      <c r="I8" s="193" t="s">
        <v>137</v>
      </c>
      <c r="J8" s="192" t="s">
        <v>137</v>
      </c>
      <c r="K8" s="203" t="s">
        <v>137</v>
      </c>
      <c r="L8" s="204" t="s">
        <v>137</v>
      </c>
      <c r="M8" s="191">
        <v>61193.037000000004</v>
      </c>
      <c r="N8" s="192">
        <v>2161</v>
      </c>
      <c r="O8" s="193">
        <v>2383.4687911500005</v>
      </c>
      <c r="P8" s="192">
        <v>105990.531</v>
      </c>
      <c r="Q8" s="192">
        <v>3743</v>
      </c>
      <c r="R8" s="193">
        <v>4128.3311824500006</v>
      </c>
      <c r="S8" s="192">
        <v>183437.52600000001</v>
      </c>
      <c r="T8" s="192">
        <v>6478</v>
      </c>
      <c r="U8" s="194">
        <v>7144.8916377000005</v>
      </c>
    </row>
    <row r="9" spans="1:21" x14ac:dyDescent="0.25">
      <c r="B9" s="183" t="s">
        <v>5</v>
      </c>
      <c r="C9" s="195" t="s">
        <v>30</v>
      </c>
      <c r="D9" s="196">
        <v>21.676599208157654</v>
      </c>
      <c r="E9" s="197">
        <v>136.34170710406548</v>
      </c>
      <c r="F9" s="198">
        <v>757.67665919042383</v>
      </c>
      <c r="G9" s="196">
        <v>23.401861825474754</v>
      </c>
      <c r="H9" s="197">
        <v>147.19328249137615</v>
      </c>
      <c r="I9" s="198">
        <v>817.98091649398668</v>
      </c>
      <c r="J9" s="196">
        <v>25.127124442791857</v>
      </c>
      <c r="K9" s="197">
        <v>158.04485787868683</v>
      </c>
      <c r="L9" s="199">
        <v>878.28517379754965</v>
      </c>
      <c r="M9" s="200">
        <v>48749.951690821254</v>
      </c>
      <c r="N9" s="196">
        <v>1721.5789699057545</v>
      </c>
      <c r="O9" s="198">
        <v>2018.2479999999998</v>
      </c>
      <c r="P9" s="196">
        <v>52630</v>
      </c>
      <c r="Q9" s="196">
        <v>1858.6008404845145</v>
      </c>
      <c r="R9" s="198">
        <v>2178.8820000000001</v>
      </c>
      <c r="S9" s="196">
        <v>56510.048309178746</v>
      </c>
      <c r="T9" s="196">
        <v>1995.6227110632747</v>
      </c>
      <c r="U9" s="201">
        <v>2339.5160000000001</v>
      </c>
    </row>
    <row r="10" spans="1:21" x14ac:dyDescent="0.25">
      <c r="B10" s="190" t="s">
        <v>7</v>
      </c>
      <c r="C10" s="202" t="s">
        <v>128</v>
      </c>
      <c r="D10" s="192">
        <v>24.658929454499997</v>
      </c>
      <c r="E10" s="203">
        <v>155.1</v>
      </c>
      <c r="F10" s="193">
        <v>1008.0827900000002</v>
      </c>
      <c r="G10" s="192">
        <v>38.443127930999999</v>
      </c>
      <c r="H10" s="203">
        <v>241.8</v>
      </c>
      <c r="I10" s="193">
        <v>1571.5952200000004</v>
      </c>
      <c r="J10" s="192">
        <v>43.562518829999995</v>
      </c>
      <c r="K10" s="203">
        <v>274</v>
      </c>
      <c r="L10" s="204">
        <v>1780.881266666667</v>
      </c>
      <c r="M10" s="191">
        <v>1144.7147249999998</v>
      </c>
      <c r="N10" s="192">
        <v>40.42499999999999</v>
      </c>
      <c r="O10" s="193">
        <v>60.784351897499988</v>
      </c>
      <c r="P10" s="192">
        <v>1394.4706649999998</v>
      </c>
      <c r="Q10" s="192">
        <v>49.24499999999999</v>
      </c>
      <c r="R10" s="193">
        <v>74.046392311499986</v>
      </c>
      <c r="S10" s="192">
        <v>1974.26124</v>
      </c>
      <c r="T10" s="192">
        <v>69.72</v>
      </c>
      <c r="U10" s="194">
        <v>104.83327184400001</v>
      </c>
    </row>
    <row r="11" spans="1:21" x14ac:dyDescent="0.25">
      <c r="B11" s="183" t="s">
        <v>2</v>
      </c>
      <c r="C11" s="195" t="s">
        <v>128</v>
      </c>
      <c r="D11" s="196">
        <v>14.944805729999999</v>
      </c>
      <c r="E11" s="197">
        <v>94</v>
      </c>
      <c r="F11" s="198">
        <v>569.63999999999987</v>
      </c>
      <c r="G11" s="196">
        <v>23.848094249999999</v>
      </c>
      <c r="H11" s="197">
        <v>150</v>
      </c>
      <c r="I11" s="198">
        <v>908.99999999999989</v>
      </c>
      <c r="J11" s="196">
        <v>31.797459</v>
      </c>
      <c r="K11" s="197">
        <v>200</v>
      </c>
      <c r="L11" s="199">
        <v>1211.9999999999998</v>
      </c>
      <c r="M11" s="200">
        <v>7249.152</v>
      </c>
      <c r="N11" s="196">
        <v>256</v>
      </c>
      <c r="O11" s="198">
        <v>296.92526592000002</v>
      </c>
      <c r="P11" s="196">
        <v>9259.6589999999997</v>
      </c>
      <c r="Q11" s="196">
        <v>327</v>
      </c>
      <c r="R11" s="198">
        <v>379.27563263999997</v>
      </c>
      <c r="S11" s="196">
        <v>10279.071</v>
      </c>
      <c r="T11" s="196">
        <v>363</v>
      </c>
      <c r="U11" s="201">
        <v>421.03074816000003</v>
      </c>
    </row>
    <row r="12" spans="1:21" x14ac:dyDescent="0.25">
      <c r="B12" s="190" t="s">
        <v>8</v>
      </c>
      <c r="C12" s="202" t="s">
        <v>30</v>
      </c>
      <c r="D12" s="192">
        <v>3.8503748399796338</v>
      </c>
      <c r="E12" s="203">
        <v>24.218129127737118</v>
      </c>
      <c r="F12" s="193">
        <v>144.87633585271783</v>
      </c>
      <c r="G12" s="192">
        <v>5.3856809842324189</v>
      </c>
      <c r="H12" s="203">
        <v>33.874914245395644</v>
      </c>
      <c r="I12" s="193">
        <v>202.64461500360807</v>
      </c>
      <c r="J12" s="192">
        <v>7.5673458303459773</v>
      </c>
      <c r="K12" s="203">
        <v>47.597173285739451</v>
      </c>
      <c r="L12" s="204">
        <v>284.73314458824655</v>
      </c>
      <c r="M12" s="191">
        <v>15117.563</v>
      </c>
      <c r="N12" s="192">
        <v>533.86880672387611</v>
      </c>
      <c r="O12" s="193">
        <v>618.30832669999995</v>
      </c>
      <c r="P12" s="192">
        <v>20857.087225575051</v>
      </c>
      <c r="Q12" s="192">
        <v>736.55709381555425</v>
      </c>
      <c r="R12" s="193">
        <v>853.05486752601962</v>
      </c>
      <c r="S12" s="192">
        <v>29032.77</v>
      </c>
      <c r="T12" s="192">
        <v>1025.2770420595402</v>
      </c>
      <c r="U12" s="194">
        <v>1187.4402930000001</v>
      </c>
    </row>
    <row r="13" spans="1:21" x14ac:dyDescent="0.25">
      <c r="B13" s="183" t="s">
        <v>24</v>
      </c>
      <c r="C13" s="195" t="s">
        <v>144</v>
      </c>
      <c r="D13" s="196">
        <v>12.402325680209032</v>
      </c>
      <c r="E13" s="197">
        <v>78.008281606458127</v>
      </c>
      <c r="F13" s="198">
        <v>382.52576739149271</v>
      </c>
      <c r="G13" s="196">
        <v>12.675265305558048</v>
      </c>
      <c r="H13" s="197">
        <v>79.725020200878618</v>
      </c>
      <c r="I13" s="198">
        <v>390.94406266370811</v>
      </c>
      <c r="J13" s="196">
        <v>14.33830982193772</v>
      </c>
      <c r="K13" s="197">
        <v>90.185255506974443</v>
      </c>
      <c r="L13" s="199">
        <v>442.23745684134155</v>
      </c>
      <c r="M13" s="200">
        <v>2381.0468952499014</v>
      </c>
      <c r="N13" s="196">
        <v>84.085422016806206</v>
      </c>
      <c r="O13" s="198">
        <v>73.812453752746933</v>
      </c>
      <c r="P13" s="196">
        <v>2941.2968952499014</v>
      </c>
      <c r="Q13" s="196">
        <v>103.87035686159909</v>
      </c>
      <c r="R13" s="198">
        <v>91.180203752746934</v>
      </c>
      <c r="S13" s="196">
        <v>3984.0795039455534</v>
      </c>
      <c r="T13" s="196">
        <v>140.69567764754575</v>
      </c>
      <c r="U13" s="201">
        <v>123.50646462231215</v>
      </c>
    </row>
    <row r="14" spans="1:21" x14ac:dyDescent="0.25">
      <c r="B14" s="246" t="s">
        <v>6</v>
      </c>
      <c r="C14" s="202" t="s">
        <v>128</v>
      </c>
      <c r="D14" s="192">
        <v>10.926895822400565</v>
      </c>
      <c r="E14" s="203">
        <v>68.728107000000008</v>
      </c>
      <c r="F14" s="193">
        <v>423.97981227050809</v>
      </c>
      <c r="G14" s="192">
        <v>11.24103611580705</v>
      </c>
      <c r="H14" s="203">
        <v>70.703990000000005</v>
      </c>
      <c r="I14" s="193">
        <v>436.1689229557258</v>
      </c>
      <c r="J14" s="192">
        <v>11.984772799287136</v>
      </c>
      <c r="K14" s="203">
        <v>75.38195300000001</v>
      </c>
      <c r="L14" s="204">
        <v>465.02701262416934</v>
      </c>
      <c r="M14" s="191" t="s">
        <v>137</v>
      </c>
      <c r="N14" s="192" t="s">
        <v>137</v>
      </c>
      <c r="O14" s="193" t="s">
        <v>137</v>
      </c>
      <c r="P14" s="192" t="s">
        <v>137</v>
      </c>
      <c r="Q14" s="192" t="s">
        <v>137</v>
      </c>
      <c r="R14" s="193" t="s">
        <v>137</v>
      </c>
      <c r="S14" s="192" t="s">
        <v>137</v>
      </c>
      <c r="T14" s="192" t="s">
        <v>137</v>
      </c>
      <c r="U14" s="194" t="s">
        <v>137</v>
      </c>
    </row>
    <row r="15" spans="1:21" x14ac:dyDescent="0.25">
      <c r="B15" s="183" t="s">
        <v>10</v>
      </c>
      <c r="C15" s="195" t="s">
        <v>30</v>
      </c>
      <c r="D15" s="196">
        <v>0.73270179000000002</v>
      </c>
      <c r="E15" s="197">
        <v>4.6085556081698229</v>
      </c>
      <c r="F15" s="198">
        <v>28.560822927036313</v>
      </c>
      <c r="G15" s="196">
        <v>1.44544143</v>
      </c>
      <c r="H15" s="197">
        <v>9.0915530703255261</v>
      </c>
      <c r="I15" s="198">
        <v>56.34351832773897</v>
      </c>
      <c r="J15" s="196">
        <v>3.5776436600000001</v>
      </c>
      <c r="K15" s="197">
        <v>22.502701615245421</v>
      </c>
      <c r="L15" s="199">
        <v>139.45707307374548</v>
      </c>
      <c r="M15" s="200">
        <v>2692.4</v>
      </c>
      <c r="N15" s="196">
        <v>95.080693576296923</v>
      </c>
      <c r="O15" s="198">
        <v>108.09986000000001</v>
      </c>
      <c r="P15" s="196">
        <v>5099</v>
      </c>
      <c r="Q15" s="196">
        <v>180.06851008228273</v>
      </c>
      <c r="R15" s="198">
        <v>204.72485</v>
      </c>
      <c r="S15" s="196">
        <v>12120.1</v>
      </c>
      <c r="T15" s="196">
        <v>428.01497333757106</v>
      </c>
      <c r="U15" s="201">
        <v>486.62201500000003</v>
      </c>
    </row>
    <row r="16" spans="1:21" x14ac:dyDescent="0.25">
      <c r="B16" s="190" t="s">
        <v>15</v>
      </c>
      <c r="C16" s="202" t="s">
        <v>128</v>
      </c>
      <c r="D16" s="192">
        <v>4.9481615822849996</v>
      </c>
      <c r="E16" s="203">
        <v>31.123000000000001</v>
      </c>
      <c r="F16" s="193">
        <v>186.61447075788223</v>
      </c>
      <c r="G16" s="192">
        <v>5.0394202896149993</v>
      </c>
      <c r="H16" s="203">
        <v>31.696999999999999</v>
      </c>
      <c r="I16" s="193">
        <v>190.05619251397979</v>
      </c>
      <c r="J16" s="192">
        <v>5.0944298936849997</v>
      </c>
      <c r="K16" s="203">
        <v>32.042999999999999</v>
      </c>
      <c r="L16" s="204">
        <v>192.13081921713268</v>
      </c>
      <c r="M16" s="191">
        <v>1066.1633670000001</v>
      </c>
      <c r="N16" s="192">
        <v>37.651000000000003</v>
      </c>
      <c r="O16" s="193">
        <v>42.966383690100002</v>
      </c>
      <c r="P16" s="192">
        <v>1085.4189270000002</v>
      </c>
      <c r="Q16" s="192">
        <v>38.331000000000003</v>
      </c>
      <c r="R16" s="193">
        <v>43.7423827581</v>
      </c>
      <c r="S16" s="192">
        <v>1099.1243550000002</v>
      </c>
      <c r="T16" s="192">
        <v>38.815000000000005</v>
      </c>
      <c r="U16" s="194">
        <v>44.294711506500001</v>
      </c>
    </row>
    <row r="17" spans="2:21" x14ac:dyDescent="0.25">
      <c r="B17" s="183" t="s">
        <v>19</v>
      </c>
      <c r="C17" s="195" t="s">
        <v>179</v>
      </c>
      <c r="D17" s="196" t="s">
        <v>137</v>
      </c>
      <c r="E17" s="197" t="s">
        <v>137</v>
      </c>
      <c r="F17" s="198" t="s">
        <v>137</v>
      </c>
      <c r="G17" s="196">
        <v>3.8300039365499998</v>
      </c>
      <c r="H17" s="197">
        <v>24.09</v>
      </c>
      <c r="I17" s="198">
        <v>150.22130107621038</v>
      </c>
      <c r="J17" s="196" t="s">
        <v>137</v>
      </c>
      <c r="K17" s="197" t="s">
        <v>137</v>
      </c>
      <c r="L17" s="199" t="s">
        <v>137</v>
      </c>
      <c r="M17" s="200" t="s">
        <v>137</v>
      </c>
      <c r="N17" s="196" t="s">
        <v>137</v>
      </c>
      <c r="O17" s="198" t="s">
        <v>137</v>
      </c>
      <c r="P17" s="196">
        <v>1353.5526</v>
      </c>
      <c r="Q17" s="196">
        <v>47.8</v>
      </c>
      <c r="R17" s="198">
        <v>55.766367120000005</v>
      </c>
      <c r="S17" s="196" t="s">
        <v>137</v>
      </c>
      <c r="T17" s="196" t="s">
        <v>137</v>
      </c>
      <c r="U17" s="201" t="s">
        <v>137</v>
      </c>
    </row>
    <row r="18" spans="2:21" x14ac:dyDescent="0.25">
      <c r="B18" s="190" t="s">
        <v>13</v>
      </c>
      <c r="C18" s="202" t="s">
        <v>128</v>
      </c>
      <c r="D18" s="192" t="s">
        <v>137</v>
      </c>
      <c r="E18" s="203" t="s">
        <v>137</v>
      </c>
      <c r="F18" s="193" t="s">
        <v>137</v>
      </c>
      <c r="G18" s="192">
        <v>2.1622272119999999</v>
      </c>
      <c r="H18" s="203">
        <v>13.6</v>
      </c>
      <c r="I18" s="193">
        <v>84.807376282127905</v>
      </c>
      <c r="J18" s="192" t="s">
        <v>137</v>
      </c>
      <c r="K18" s="203" t="s">
        <v>137</v>
      </c>
      <c r="L18" s="204" t="s">
        <v>137</v>
      </c>
      <c r="M18" s="191" t="s">
        <v>137</v>
      </c>
      <c r="N18" s="192" t="s">
        <v>137</v>
      </c>
      <c r="O18" s="193" t="s">
        <v>137</v>
      </c>
      <c r="P18" s="192">
        <v>1132.68</v>
      </c>
      <c r="Q18" s="192">
        <v>40</v>
      </c>
      <c r="R18" s="193">
        <v>46.763826480000006</v>
      </c>
      <c r="S18" s="192" t="s">
        <v>137</v>
      </c>
      <c r="T18" s="192" t="s">
        <v>137</v>
      </c>
      <c r="U18" s="194" t="s">
        <v>137</v>
      </c>
    </row>
    <row r="19" spans="2:21" x14ac:dyDescent="0.25">
      <c r="B19" s="183" t="s">
        <v>14</v>
      </c>
      <c r="C19" s="195" t="s">
        <v>128</v>
      </c>
      <c r="D19" s="196">
        <v>0.6620228666751562</v>
      </c>
      <c r="E19" s="197">
        <v>4.1639985552000001</v>
      </c>
      <c r="F19" s="198">
        <v>24.889999745377871</v>
      </c>
      <c r="G19" s="196">
        <v>0.70685778992171611</v>
      </c>
      <c r="H19" s="197">
        <v>4.4460017381999997</v>
      </c>
      <c r="I19" s="198">
        <v>26.575653344921115</v>
      </c>
      <c r="J19" s="196">
        <v>0.81051661246694107</v>
      </c>
      <c r="K19" s="197">
        <v>5.0979961164000001</v>
      </c>
      <c r="L19" s="199">
        <v>30.472902513540568</v>
      </c>
      <c r="M19" s="200">
        <v>300.16020000000003</v>
      </c>
      <c r="N19" s="196">
        <v>10.600000000000001</v>
      </c>
      <c r="O19" s="198">
        <v>14.67783378</v>
      </c>
      <c r="P19" s="196">
        <v>322.81380000000001</v>
      </c>
      <c r="Q19" s="196">
        <v>11.4</v>
      </c>
      <c r="R19" s="198">
        <v>15.78559482</v>
      </c>
      <c r="S19" s="196">
        <v>368.12100000000004</v>
      </c>
      <c r="T19" s="196">
        <v>13.000000000000002</v>
      </c>
      <c r="U19" s="201">
        <v>18.0011169</v>
      </c>
    </row>
    <row r="20" spans="2:21" x14ac:dyDescent="0.25">
      <c r="B20" s="190" t="s">
        <v>12</v>
      </c>
      <c r="C20" s="202" t="s">
        <v>30</v>
      </c>
      <c r="D20" s="192">
        <v>0.52434009891</v>
      </c>
      <c r="E20" s="203">
        <v>3.298</v>
      </c>
      <c r="F20" s="193">
        <v>19.729110911999999</v>
      </c>
      <c r="G20" s="192">
        <v>0.96425794417499999</v>
      </c>
      <c r="H20" s="203">
        <v>6.0650000000000004</v>
      </c>
      <c r="I20" s="193">
        <v>36.281703360000002</v>
      </c>
      <c r="J20" s="192">
        <v>1.25313785919</v>
      </c>
      <c r="K20" s="203">
        <v>7.8820000000000006</v>
      </c>
      <c r="L20" s="204">
        <v>47.151259008000004</v>
      </c>
      <c r="M20" s="191" t="s">
        <v>137</v>
      </c>
      <c r="N20" s="192" t="s">
        <v>137</v>
      </c>
      <c r="O20" s="193" t="s">
        <v>137</v>
      </c>
      <c r="P20" s="192" t="s">
        <v>137</v>
      </c>
      <c r="Q20" s="192" t="s">
        <v>137</v>
      </c>
      <c r="R20" s="193" t="s">
        <v>137</v>
      </c>
      <c r="S20" s="192" t="s">
        <v>137</v>
      </c>
      <c r="T20" s="192" t="s">
        <v>137</v>
      </c>
      <c r="U20" s="194" t="s">
        <v>137</v>
      </c>
    </row>
    <row r="21" spans="2:21" x14ac:dyDescent="0.25">
      <c r="B21" s="183" t="s">
        <v>9</v>
      </c>
      <c r="C21" s="195" t="s">
        <v>30</v>
      </c>
      <c r="D21" s="196">
        <v>0.1585</v>
      </c>
      <c r="E21" s="197">
        <v>0.9969350066620104</v>
      </c>
      <c r="F21" s="198">
        <v>5.0626609465756429</v>
      </c>
      <c r="G21" s="196">
        <v>0.2172</v>
      </c>
      <c r="H21" s="197">
        <v>1.3661468987191714</v>
      </c>
      <c r="I21" s="198">
        <v>6.937602256127632</v>
      </c>
      <c r="J21" s="196">
        <v>0.2979</v>
      </c>
      <c r="K21" s="197">
        <v>1.8737346276631728</v>
      </c>
      <c r="L21" s="199">
        <v>9.5152472932800247</v>
      </c>
      <c r="M21" s="200">
        <v>512.71</v>
      </c>
      <c r="N21" s="196">
        <v>18.10608468411202</v>
      </c>
      <c r="O21" s="198">
        <v>17.893579000000003</v>
      </c>
      <c r="P21" s="196">
        <v>700.68</v>
      </c>
      <c r="Q21" s="196">
        <v>24.744146625701873</v>
      </c>
      <c r="R21" s="198">
        <v>24.453731999999995</v>
      </c>
      <c r="S21" s="196">
        <v>962.68</v>
      </c>
      <c r="T21" s="196">
        <v>33.996539181410455</v>
      </c>
      <c r="U21" s="201">
        <v>33.597532000000001</v>
      </c>
    </row>
    <row r="22" spans="2:21" x14ac:dyDescent="0.25">
      <c r="B22" s="205" t="s">
        <v>11</v>
      </c>
      <c r="C22" s="206" t="s">
        <v>128</v>
      </c>
      <c r="D22" s="207">
        <v>0.2598124900683299</v>
      </c>
      <c r="E22" s="208">
        <v>1.6341713975845047</v>
      </c>
      <c r="F22" s="209">
        <v>8.9784294964819118</v>
      </c>
      <c r="G22" s="207">
        <v>0.2598124900683299</v>
      </c>
      <c r="H22" s="208">
        <v>1.6341713975845047</v>
      </c>
      <c r="I22" s="209">
        <v>8.9784294964819118</v>
      </c>
      <c r="J22" s="207">
        <v>0.2598124900683299</v>
      </c>
      <c r="K22" s="208">
        <v>1.6341713975845047</v>
      </c>
      <c r="L22" s="210">
        <v>8.9784294964819118</v>
      </c>
      <c r="M22" s="211">
        <v>14.704034484701639</v>
      </c>
      <c r="N22" s="207">
        <v>0.51926526414173957</v>
      </c>
      <c r="O22" s="209">
        <v>0.5690461345579535</v>
      </c>
      <c r="P22" s="207">
        <v>14.704034484701639</v>
      </c>
      <c r="Q22" s="207">
        <v>0.51926526414173957</v>
      </c>
      <c r="R22" s="209">
        <v>0.5690461345579535</v>
      </c>
      <c r="S22" s="207">
        <v>14.704034484701639</v>
      </c>
      <c r="T22" s="207">
        <v>0.51926526414173957</v>
      </c>
      <c r="U22" s="212">
        <v>0.5690461345579535</v>
      </c>
    </row>
    <row r="23" spans="2:21" ht="15.75" thickBot="1" x14ac:dyDescent="0.3">
      <c r="B23" s="213" t="s">
        <v>42</v>
      </c>
      <c r="C23" s="214"/>
      <c r="D23" s="215">
        <f>SUM(D6:D22)</f>
        <v>162.72952329254832</v>
      </c>
      <c r="E23" s="216">
        <f t="shared" ref="E23:U23" si="0">SUM(E6:E22)</f>
        <v>1023.5379078092271</v>
      </c>
      <c r="F23" s="217">
        <f t="shared" si="0"/>
        <v>5901.9317452945234</v>
      </c>
      <c r="G23" s="215">
        <f t="shared" si="0"/>
        <v>211.24759952986142</v>
      </c>
      <c r="H23" s="216">
        <f t="shared" si="0"/>
        <v>1328.7074261491234</v>
      </c>
      <c r="I23" s="217">
        <f t="shared" si="0"/>
        <v>7735.3567812010906</v>
      </c>
      <c r="J23" s="215">
        <f t="shared" si="0"/>
        <v>250.85698250889573</v>
      </c>
      <c r="K23" s="216">
        <f t="shared" si="0"/>
        <v>1577.8429497079987</v>
      </c>
      <c r="L23" s="218">
        <f t="shared" si="0"/>
        <v>9154.8072652144365</v>
      </c>
      <c r="M23" s="219">
        <f t="shared" si="0"/>
        <v>401471.51414951315</v>
      </c>
      <c r="N23" s="215">
        <f t="shared" si="0"/>
        <v>14177.755911625987</v>
      </c>
      <c r="O23" s="217">
        <f t="shared" si="0"/>
        <v>14891.573353460048</v>
      </c>
      <c r="P23" s="215">
        <f t="shared" si="0"/>
        <v>504819.97527996666</v>
      </c>
      <c r="Q23" s="215">
        <f t="shared" si="0"/>
        <v>17827.452600203647</v>
      </c>
      <c r="R23" s="217">
        <f t="shared" si="0"/>
        <v>18583.525487822146</v>
      </c>
      <c r="S23" s="215">
        <f t="shared" si="0"/>
        <v>650634.91725796682</v>
      </c>
      <c r="T23" s="215">
        <f t="shared" si="0"/>
        <v>22976.830782143832</v>
      </c>
      <c r="U23" s="220">
        <f t="shared" si="0"/>
        <v>23787.875940799098</v>
      </c>
    </row>
    <row r="24" spans="2:21" x14ac:dyDescent="0.25">
      <c r="B24" s="247" t="s">
        <v>180</v>
      </c>
    </row>
  </sheetData>
  <mergeCells count="8">
    <mergeCell ref="D3:L3"/>
    <mergeCell ref="M3:U3"/>
    <mergeCell ref="D4:F4"/>
    <mergeCell ref="G4:I4"/>
    <mergeCell ref="J4:L4"/>
    <mergeCell ref="M4:O4"/>
    <mergeCell ref="P4:R4"/>
    <mergeCell ref="S4:U4"/>
  </mergeCells>
  <pageMargins left="0.25" right="0.25" top="0.75" bottom="0.75" header="0.3" footer="0.3"/>
  <pageSetup paperSize="8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Y27"/>
  <sheetViews>
    <sheetView showGridLines="0" zoomScaleNormal="100" workbookViewId="0"/>
  </sheetViews>
  <sheetFormatPr defaultRowHeight="15" x14ac:dyDescent="0.25"/>
  <cols>
    <col min="1" max="1" width="19.85546875" style="153" customWidth="1"/>
    <col min="2" max="2" width="14.7109375" style="153" customWidth="1"/>
    <col min="3" max="51" width="12" style="153" customWidth="1"/>
    <col min="52" max="52" width="14.7109375" style="153" customWidth="1"/>
    <col min="53" max="53" width="14.85546875" style="153" customWidth="1"/>
    <col min="54" max="54" width="14.7109375" style="153" customWidth="1"/>
    <col min="55" max="55" width="14.85546875" style="153" customWidth="1"/>
    <col min="56" max="56" width="14.7109375" style="153" customWidth="1"/>
    <col min="57" max="57" width="14.85546875" style="153" customWidth="1"/>
    <col min="58" max="58" width="14.7109375" style="153" customWidth="1"/>
    <col min="59" max="59" width="14.85546875" style="153" customWidth="1"/>
    <col min="60" max="60" width="14.7109375" style="153" customWidth="1"/>
    <col min="61" max="61" width="14.85546875" style="153" customWidth="1"/>
    <col min="62" max="62" width="14.7109375" style="153" customWidth="1"/>
    <col min="63" max="63" width="14.85546875" style="153" customWidth="1"/>
    <col min="64" max="64" width="14.7109375" style="153" customWidth="1"/>
    <col min="65" max="65" width="14.85546875" style="153" customWidth="1"/>
    <col min="66" max="66" width="14.7109375" style="153" customWidth="1"/>
    <col min="67" max="67" width="14.85546875" style="153" customWidth="1"/>
    <col min="68" max="68" width="14.7109375" style="153" customWidth="1"/>
    <col min="69" max="69" width="14.85546875" style="153" customWidth="1"/>
    <col min="70" max="70" width="14.7109375" style="153" customWidth="1"/>
    <col min="71" max="71" width="14.85546875" style="153" customWidth="1"/>
    <col min="72" max="72" width="14.7109375" style="153" customWidth="1"/>
    <col min="73" max="73" width="14.85546875" style="153" customWidth="1"/>
    <col min="74" max="74" width="14.7109375" style="153" customWidth="1"/>
    <col min="75" max="75" width="14.85546875" style="153" customWidth="1"/>
    <col min="76" max="76" width="14.7109375" style="153" customWidth="1"/>
    <col min="77" max="77" width="14.85546875" style="153" customWidth="1"/>
    <col min="78" max="78" width="14.7109375" style="153" customWidth="1"/>
    <col min="79" max="79" width="14.85546875" style="153" customWidth="1"/>
    <col min="80" max="80" width="14.7109375" style="153" customWidth="1"/>
    <col min="81" max="81" width="14.85546875" style="153" customWidth="1"/>
    <col min="82" max="82" width="14.7109375" style="153" customWidth="1"/>
    <col min="83" max="83" width="14.85546875" style="153" customWidth="1"/>
    <col min="84" max="84" width="14.7109375" style="153" customWidth="1"/>
    <col min="85" max="85" width="14.85546875" style="153" customWidth="1"/>
    <col min="86" max="86" width="14.7109375" style="153" customWidth="1"/>
    <col min="87" max="87" width="14.85546875" style="153" customWidth="1"/>
    <col min="88" max="88" width="14.7109375" style="153" customWidth="1"/>
    <col min="89" max="89" width="14.85546875" style="153" customWidth="1"/>
    <col min="90" max="90" width="14.7109375" style="153" customWidth="1"/>
    <col min="91" max="91" width="14.85546875" style="153" customWidth="1"/>
    <col min="92" max="92" width="14.7109375" style="153" customWidth="1"/>
    <col min="93" max="93" width="14.85546875" style="153" customWidth="1"/>
    <col min="94" max="94" width="14.7109375" style="153" customWidth="1"/>
    <col min="95" max="95" width="14.85546875" style="153" customWidth="1"/>
    <col min="96" max="96" width="14.7109375" style="153" customWidth="1"/>
    <col min="97" max="97" width="14.85546875" style="153" customWidth="1"/>
    <col min="98" max="98" width="14.7109375" style="153" customWidth="1"/>
    <col min="99" max="99" width="14.85546875" style="153" customWidth="1"/>
    <col min="100" max="100" width="14.7109375" style="153" customWidth="1"/>
    <col min="101" max="101" width="14.85546875" style="153" customWidth="1"/>
    <col min="102" max="102" width="14.7109375" style="153" customWidth="1"/>
    <col min="103" max="103" width="14.85546875" style="153" customWidth="1"/>
    <col min="104" max="104" width="14.7109375" style="153" customWidth="1"/>
    <col min="105" max="105" width="14.85546875" style="153" customWidth="1"/>
    <col min="106" max="106" width="14.7109375" style="153" customWidth="1"/>
    <col min="107" max="107" width="14.85546875" style="153" customWidth="1"/>
    <col min="108" max="108" width="14.7109375" style="153" customWidth="1"/>
    <col min="109" max="109" width="14.85546875" style="153" customWidth="1"/>
    <col min="110" max="110" width="14.7109375" style="153" customWidth="1"/>
    <col min="111" max="111" width="14.85546875" style="153" customWidth="1"/>
    <col min="112" max="112" width="14.7109375" style="153" customWidth="1"/>
    <col min="113" max="113" width="14.85546875" style="153" customWidth="1"/>
    <col min="114" max="114" width="14.7109375" style="153" customWidth="1"/>
    <col min="115" max="115" width="14.85546875" style="153" customWidth="1"/>
    <col min="116" max="116" width="19.7109375" style="153" customWidth="1"/>
    <col min="117" max="117" width="19.85546875" style="153" bestFit="1" customWidth="1"/>
    <col min="118" max="16384" width="9.140625" style="153"/>
  </cols>
  <sheetData>
    <row r="1" spans="1:51" x14ac:dyDescent="0.25">
      <c r="A1" s="155" t="s">
        <v>147</v>
      </c>
    </row>
    <row r="3" spans="1:51" x14ac:dyDescent="0.25">
      <c r="A3" s="156" t="s">
        <v>26</v>
      </c>
      <c r="B3" s="157">
        <v>2016</v>
      </c>
      <c r="C3" s="157">
        <v>2017</v>
      </c>
      <c r="D3" s="157">
        <v>2018</v>
      </c>
      <c r="E3" s="157">
        <v>2019</v>
      </c>
      <c r="F3" s="157">
        <v>2020</v>
      </c>
      <c r="G3" s="157">
        <v>2021</v>
      </c>
      <c r="H3" s="157">
        <v>2022</v>
      </c>
      <c r="I3" s="157">
        <v>2023</v>
      </c>
      <c r="J3" s="157">
        <v>2024</v>
      </c>
      <c r="K3" s="157">
        <v>2025</v>
      </c>
      <c r="L3" s="157">
        <v>2026</v>
      </c>
      <c r="M3" s="157">
        <v>2027</v>
      </c>
      <c r="N3" s="157">
        <v>2028</v>
      </c>
      <c r="O3" s="157">
        <v>2029</v>
      </c>
      <c r="P3" s="157">
        <v>2030</v>
      </c>
      <c r="Q3" s="157">
        <v>2031</v>
      </c>
      <c r="R3" s="157">
        <v>2032</v>
      </c>
      <c r="S3" s="157">
        <v>2033</v>
      </c>
      <c r="T3" s="157">
        <v>2034</v>
      </c>
      <c r="U3" s="157">
        <v>2035</v>
      </c>
      <c r="V3" s="157">
        <v>2036</v>
      </c>
      <c r="W3" s="157">
        <v>2037</v>
      </c>
      <c r="X3" s="157">
        <v>2038</v>
      </c>
      <c r="Y3" s="157">
        <v>2039</v>
      </c>
      <c r="Z3" s="157">
        <v>2040</v>
      </c>
      <c r="AA3" s="157">
        <v>2041</v>
      </c>
      <c r="AB3" s="157">
        <v>2042</v>
      </c>
      <c r="AC3" s="157">
        <v>2043</v>
      </c>
      <c r="AD3" s="157">
        <v>2044</v>
      </c>
      <c r="AE3" s="157">
        <v>2045</v>
      </c>
      <c r="AF3" s="157">
        <v>2046</v>
      </c>
      <c r="AG3" s="157">
        <v>2047</v>
      </c>
      <c r="AH3" s="157">
        <v>2048</v>
      </c>
      <c r="AI3" s="157">
        <v>2049</v>
      </c>
      <c r="AJ3" s="157">
        <v>2050</v>
      </c>
      <c r="AK3" s="157">
        <v>2051</v>
      </c>
      <c r="AL3" s="157">
        <v>2052</v>
      </c>
      <c r="AM3" s="157">
        <v>2053</v>
      </c>
      <c r="AN3" s="157">
        <v>2054</v>
      </c>
      <c r="AO3" s="157">
        <v>2055</v>
      </c>
      <c r="AP3" s="157">
        <v>2056</v>
      </c>
      <c r="AQ3" s="157">
        <v>2057</v>
      </c>
      <c r="AR3" s="157">
        <v>2058</v>
      </c>
      <c r="AS3" s="157">
        <v>2059</v>
      </c>
      <c r="AT3" s="157">
        <v>2060</v>
      </c>
      <c r="AU3" s="157">
        <v>2061</v>
      </c>
      <c r="AV3" s="157">
        <v>2062</v>
      </c>
      <c r="AW3" s="157">
        <v>2063</v>
      </c>
      <c r="AX3" s="157">
        <v>2064</v>
      </c>
      <c r="AY3" s="158">
        <v>2065</v>
      </c>
    </row>
    <row r="4" spans="1:51" x14ac:dyDescent="0.25">
      <c r="A4" s="159" t="s">
        <v>5</v>
      </c>
      <c r="B4" s="160">
        <v>72.051020747999999</v>
      </c>
      <c r="C4" s="160">
        <v>71.992404558000004</v>
      </c>
      <c r="D4" s="160">
        <v>72.062743986000001</v>
      </c>
      <c r="E4" s="160">
        <v>72.051020747999999</v>
      </c>
      <c r="F4" s="160">
        <v>72.051020747999999</v>
      </c>
      <c r="G4" s="160">
        <v>72.039297510000011</v>
      </c>
      <c r="H4" s="160">
        <v>71.945511605999997</v>
      </c>
      <c r="I4" s="160">
        <v>69.905668194</v>
      </c>
      <c r="J4" s="160">
        <v>58.768592094000006</v>
      </c>
      <c r="K4" s="160">
        <v>52.391150621999998</v>
      </c>
      <c r="L4" s="160">
        <v>45.005510682000001</v>
      </c>
      <c r="M4" s="160">
        <v>32.965745256000005</v>
      </c>
      <c r="N4" s="160">
        <v>25.498042650000002</v>
      </c>
      <c r="O4" s="160">
        <v>19.507468032000002</v>
      </c>
      <c r="P4" s="160">
        <v>12.297676662000001</v>
      </c>
      <c r="Q4" s="160">
        <v>11.559112667999999</v>
      </c>
      <c r="R4" s="160">
        <v>10.210940298000001</v>
      </c>
      <c r="S4" s="160">
        <v>9.6247783980000019</v>
      </c>
      <c r="T4" s="160">
        <v>8.6869193580000008</v>
      </c>
      <c r="U4" s="160">
        <v>7.5966582240000005</v>
      </c>
      <c r="V4" s="160">
        <v>6.4008879480000003</v>
      </c>
      <c r="W4" s="160">
        <v>5.8381725240000009</v>
      </c>
      <c r="X4" s="160">
        <v>5.6154310020000002</v>
      </c>
      <c r="Y4" s="160">
        <v>5.1816711959999999</v>
      </c>
      <c r="Z4" s="160">
        <v>4.7127416759999994</v>
      </c>
      <c r="AA4" s="160">
        <v>4.3258748220000003</v>
      </c>
      <c r="AB4" s="160">
        <v>3.1887207360000005</v>
      </c>
      <c r="AC4" s="160">
        <v>2.8253003580000002</v>
      </c>
      <c r="AD4" s="160">
        <v>2.2391384579999998</v>
      </c>
      <c r="AE4" s="160">
        <v>1.7702089380000001</v>
      </c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1"/>
    </row>
    <row r="5" spans="1:51" x14ac:dyDescent="0.25">
      <c r="A5" s="162" t="s">
        <v>1</v>
      </c>
      <c r="B5" s="163">
        <v>35.021024734982333</v>
      </c>
      <c r="C5" s="163">
        <v>35.021024734982333</v>
      </c>
      <c r="D5" s="163">
        <v>33.000811908127211</v>
      </c>
      <c r="E5" s="163">
        <v>33.62318554770318</v>
      </c>
      <c r="F5" s="163">
        <v>27.019220883392226</v>
      </c>
      <c r="G5" s="163">
        <v>19.012414028268552</v>
      </c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4"/>
    </row>
    <row r="6" spans="1:51" x14ac:dyDescent="0.25">
      <c r="A6" s="159" t="s">
        <v>3</v>
      </c>
      <c r="B6" s="160">
        <v>29.622666397293568</v>
      </c>
      <c r="C6" s="160">
        <v>31.399562043566814</v>
      </c>
      <c r="D6" s="160">
        <v>27.925764580527101</v>
      </c>
      <c r="E6" s="160">
        <v>29.266288730801811</v>
      </c>
      <c r="F6" s="160">
        <v>32.547809288889539</v>
      </c>
      <c r="G6" s="160">
        <v>35.97091482525947</v>
      </c>
      <c r="H6" s="160">
        <v>28.118464118905329</v>
      </c>
      <c r="I6" s="160">
        <v>21.980203401748295</v>
      </c>
      <c r="J6" s="160">
        <v>17.181924999146641</v>
      </c>
      <c r="K6" s="160">
        <v>13.431110771832925</v>
      </c>
      <c r="L6" s="160">
        <v>10.499099290341798</v>
      </c>
      <c r="M6" s="160">
        <v>8.2071459152601847</v>
      </c>
      <c r="N6" s="160">
        <v>6.4155259619588856</v>
      </c>
      <c r="O6" s="160">
        <v>5.0150166444632607</v>
      </c>
      <c r="P6" s="160">
        <v>3.9202385109769304</v>
      </c>
      <c r="Q6" s="160">
        <v>3.0644504440306659</v>
      </c>
      <c r="R6" s="160">
        <v>2.3954809120987721</v>
      </c>
      <c r="S6" s="160">
        <v>1.8725474289876096</v>
      </c>
      <c r="T6" s="160">
        <v>1.4637703252396144</v>
      </c>
      <c r="U6" s="160">
        <v>1.1442292632398066</v>
      </c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1"/>
    </row>
    <row r="7" spans="1:51" x14ac:dyDescent="0.25">
      <c r="A7" s="162" t="s">
        <v>0</v>
      </c>
      <c r="B7" s="163">
        <v>28.785646350000004</v>
      </c>
      <c r="C7" s="163">
        <v>27.524124</v>
      </c>
      <c r="D7" s="163">
        <v>25.803866250000002</v>
      </c>
      <c r="E7" s="163">
        <v>24.427660050000004</v>
      </c>
      <c r="F7" s="163">
        <v>24.0836085</v>
      </c>
      <c r="G7" s="163">
        <v>25.115763149999999</v>
      </c>
      <c r="H7" s="163">
        <v>25.115763149999999</v>
      </c>
      <c r="I7" s="163">
        <v>23.395505400000001</v>
      </c>
      <c r="J7" s="163">
        <v>18.464099850000004</v>
      </c>
      <c r="K7" s="163">
        <v>13.991429700000001</v>
      </c>
      <c r="L7" s="163">
        <v>10.550914199999999</v>
      </c>
      <c r="M7" s="163">
        <v>6.7663471500000005</v>
      </c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4"/>
    </row>
    <row r="8" spans="1:51" x14ac:dyDescent="0.25">
      <c r="A8" s="159" t="s">
        <v>4</v>
      </c>
      <c r="B8" s="160">
        <v>11.974454645190059</v>
      </c>
      <c r="C8" s="160">
        <v>10.102709612208129</v>
      </c>
      <c r="D8" s="160">
        <v>7.5496945256060339</v>
      </c>
      <c r="E8" s="160">
        <v>6.2947076062503333</v>
      </c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1"/>
    </row>
    <row r="9" spans="1:51" x14ac:dyDescent="0.25">
      <c r="A9" s="162" t="s">
        <v>8</v>
      </c>
      <c r="B9" s="163">
        <v>10.022388974374737</v>
      </c>
      <c r="C9" s="163">
        <v>19.599588882550016</v>
      </c>
      <c r="D9" s="163">
        <v>21.492973281597152</v>
      </c>
      <c r="E9" s="163">
        <v>21.591988893058289</v>
      </c>
      <c r="F9" s="163">
        <v>21.728854107872532</v>
      </c>
      <c r="G9" s="163">
        <v>21.583395681124532</v>
      </c>
      <c r="H9" s="163">
        <v>20.7668433053875</v>
      </c>
      <c r="I9" s="163">
        <v>17.090287319811253</v>
      </c>
      <c r="J9" s="163">
        <v>14.340076260596931</v>
      </c>
      <c r="K9" s="163">
        <v>12.221853559003216</v>
      </c>
      <c r="L9" s="163">
        <v>10.607064862320223</v>
      </c>
      <c r="M9" s="163">
        <v>9.3527872198799411</v>
      </c>
      <c r="N9" s="163">
        <v>8.3710496353446224</v>
      </c>
      <c r="O9" s="163">
        <v>7.5027228000687902</v>
      </c>
      <c r="P9" s="163">
        <v>6.8041281961976088</v>
      </c>
      <c r="Q9" s="163">
        <v>6.2205950981783475</v>
      </c>
      <c r="R9" s="163">
        <v>5.733189460004696</v>
      </c>
      <c r="S9" s="163">
        <v>5.2815382042549723</v>
      </c>
      <c r="T9" s="163">
        <v>4.8913660169585969</v>
      </c>
      <c r="U9" s="163">
        <v>4.5549276878106406</v>
      </c>
      <c r="V9" s="163">
        <v>4.2667595418936619</v>
      </c>
      <c r="W9" s="163">
        <v>3.9928529934494401</v>
      </c>
      <c r="X9" s="163">
        <v>3.7567594952591454</v>
      </c>
      <c r="Y9" s="163">
        <v>3.5421671114277076</v>
      </c>
      <c r="Z9" s="163">
        <v>3.3555072876131127</v>
      </c>
      <c r="AA9" s="163">
        <v>3.1702006873225459</v>
      </c>
      <c r="AB9" s="163">
        <v>3.011713679224564</v>
      </c>
      <c r="AC9" s="163">
        <v>2.8665550307560035</v>
      </c>
      <c r="AD9" s="163">
        <v>2.7400065304867907</v>
      </c>
      <c r="AE9" s="163">
        <v>2.6097679656987447</v>
      </c>
      <c r="AF9" s="163">
        <v>2.4963701788710946</v>
      </c>
      <c r="AG9" s="163">
        <v>2.3010420160375489</v>
      </c>
      <c r="AH9" s="163">
        <v>2.1552209577506241</v>
      </c>
      <c r="AI9" s="163">
        <v>2.0617576691521986</v>
      </c>
      <c r="AJ9" s="163">
        <v>1.9823542640605729</v>
      </c>
      <c r="AK9" s="163">
        <v>1.9092585855178046</v>
      </c>
      <c r="AL9" s="163">
        <v>1.8458559755399548</v>
      </c>
      <c r="AM9" s="163">
        <v>1.7766064943414801</v>
      </c>
      <c r="AN9" s="163">
        <v>1.6789870410860399</v>
      </c>
      <c r="AO9" s="163">
        <v>1.4411213894324455</v>
      </c>
      <c r="AP9" s="163">
        <v>1.4001871577944884</v>
      </c>
      <c r="AQ9" s="163">
        <v>1.3540140898821991</v>
      </c>
      <c r="AR9" s="163">
        <v>1.3137094895303949</v>
      </c>
      <c r="AS9" s="163">
        <v>1.2756515031230018</v>
      </c>
      <c r="AT9" s="163">
        <v>1.242598072909963</v>
      </c>
      <c r="AU9" s="163">
        <v>1.2050394019024262</v>
      </c>
      <c r="AV9" s="163">
        <v>1.1391828086603728</v>
      </c>
      <c r="AW9" s="163">
        <v>1.0686881655318581</v>
      </c>
      <c r="AX9" s="163">
        <v>1.0446342156849817</v>
      </c>
      <c r="AY9" s="164">
        <v>1.0160855135525835</v>
      </c>
    </row>
    <row r="10" spans="1:51" x14ac:dyDescent="0.25">
      <c r="A10" s="159" t="s">
        <v>10</v>
      </c>
      <c r="B10" s="160">
        <v>6.2505811046552537</v>
      </c>
      <c r="C10" s="160">
        <v>9.7203380534978692</v>
      </c>
      <c r="D10" s="160">
        <v>9.1337922160551468</v>
      </c>
      <c r="E10" s="160">
        <v>6.7416748428002835</v>
      </c>
      <c r="F10" s="160">
        <v>5.0629559020679897</v>
      </c>
      <c r="G10" s="160">
        <v>3.9909417062712902</v>
      </c>
      <c r="H10" s="160">
        <v>3.2951638613932395</v>
      </c>
      <c r="I10" s="160">
        <v>2.781798896545332</v>
      </c>
      <c r="J10" s="160">
        <v>2.404413122739653</v>
      </c>
      <c r="K10" s="160">
        <v>2.093989096580501</v>
      </c>
      <c r="L10" s="160">
        <v>1.8533721007577471</v>
      </c>
      <c r="M10" s="160">
        <v>1.6587151247961542</v>
      </c>
      <c r="N10" s="160">
        <v>1.4949856227260454</v>
      </c>
      <c r="O10" s="160">
        <v>1.350831060413497</v>
      </c>
      <c r="P10" s="160">
        <v>1.2325516029889589</v>
      </c>
      <c r="Q10" s="160">
        <v>1.1302919111207903</v>
      </c>
      <c r="R10" s="160">
        <v>1.0442712791117521</v>
      </c>
      <c r="S10" s="160">
        <v>0.96178883856772257</v>
      </c>
      <c r="T10" s="160">
        <v>0.89172854491222653</v>
      </c>
      <c r="U10" s="160">
        <v>0.83094119251006682</v>
      </c>
      <c r="V10" s="160">
        <v>0.77899166662693442</v>
      </c>
      <c r="W10" s="160">
        <v>0.6890113521642921</v>
      </c>
      <c r="X10" s="160">
        <v>0.61751876766858782</v>
      </c>
      <c r="Y10" s="160">
        <v>0.58332933981892265</v>
      </c>
      <c r="Z10" s="160">
        <v>0.55323018149370029</v>
      </c>
      <c r="AA10" s="160">
        <v>0.49724467903820851</v>
      </c>
      <c r="AB10" s="160">
        <v>0.42665850546020323</v>
      </c>
      <c r="AC10" s="160">
        <v>0.40672946436497676</v>
      </c>
      <c r="AD10" s="160">
        <v>0.33839192272795038</v>
      </c>
      <c r="AE10" s="160">
        <v>0.30265424175187028</v>
      </c>
      <c r="AF10" s="160">
        <v>0.29047055475929745</v>
      </c>
      <c r="AG10" s="160">
        <v>0.27906606084451341</v>
      </c>
      <c r="AH10" s="160">
        <v>0.2691080064984922</v>
      </c>
      <c r="AI10" s="160">
        <v>0.25833006448873852</v>
      </c>
      <c r="AJ10" s="160">
        <v>0.24888401722914125</v>
      </c>
      <c r="AK10" s="160">
        <v>0.23990540013047665</v>
      </c>
      <c r="AL10" s="160">
        <v>0.2319613664049518</v>
      </c>
      <c r="AM10" s="160">
        <v>0.22246112053189177</v>
      </c>
      <c r="AN10" s="160">
        <v>0.14400005019343404</v>
      </c>
      <c r="AO10" s="160">
        <v>0.1396305944868346</v>
      </c>
      <c r="AP10" s="160">
        <v>0.13579918743991071</v>
      </c>
      <c r="AQ10" s="160">
        <v>0.13118118348877167</v>
      </c>
      <c r="AR10" s="160">
        <v>0.1274122708039275</v>
      </c>
      <c r="AS10" s="160">
        <v>0.1238136765095333</v>
      </c>
      <c r="AT10" s="160">
        <v>0.12070478835700793</v>
      </c>
      <c r="AU10" s="160">
        <v>0.11708661211430514</v>
      </c>
      <c r="AV10" s="160">
        <v>0.1139396438571252</v>
      </c>
      <c r="AW10" s="160">
        <v>0.11092585988293965</v>
      </c>
      <c r="AX10" s="160">
        <v>0.10833362446522531</v>
      </c>
      <c r="AY10" s="161">
        <v>9.28766542824771E-2</v>
      </c>
    </row>
    <row r="11" spans="1:51" x14ac:dyDescent="0.25">
      <c r="A11" s="162" t="s">
        <v>2</v>
      </c>
      <c r="B11" s="163">
        <v>1.5507499861683542</v>
      </c>
      <c r="C11" s="163">
        <v>1.9528366397261854</v>
      </c>
      <c r="D11" s="163">
        <v>2.2102405819514659</v>
      </c>
      <c r="E11" s="163">
        <v>2.4394469981423401</v>
      </c>
      <c r="F11" s="163">
        <v>2.4890453349595161</v>
      </c>
      <c r="G11" s="163">
        <v>2.463297134470356</v>
      </c>
      <c r="H11" s="163">
        <v>2.6677352447449358</v>
      </c>
      <c r="I11" s="163">
        <v>2.5952929226381589</v>
      </c>
      <c r="J11" s="163">
        <v>2.4891018652888799</v>
      </c>
      <c r="K11" s="163">
        <v>2.0091717582579807</v>
      </c>
      <c r="L11" s="163">
        <v>1.6253674789452646</v>
      </c>
      <c r="M11" s="163">
        <v>1.6182613560239247</v>
      </c>
      <c r="N11" s="163">
        <v>1.6053888334160535</v>
      </c>
      <c r="O11" s="163">
        <v>1.5743050742013356</v>
      </c>
      <c r="P11" s="163">
        <v>1.2539718522942174</v>
      </c>
      <c r="Q11" s="163">
        <v>1.1342454951948098</v>
      </c>
      <c r="R11" s="163">
        <v>1.0505187135575444</v>
      </c>
      <c r="S11" s="163">
        <v>0.98810850974222375</v>
      </c>
      <c r="T11" s="163">
        <v>0.9420812624640682</v>
      </c>
      <c r="U11" s="163">
        <v>0.90230393582653401</v>
      </c>
      <c r="V11" s="163">
        <v>0.86256272557943481</v>
      </c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4"/>
    </row>
    <row r="12" spans="1:51" x14ac:dyDescent="0.25">
      <c r="A12" s="159" t="s">
        <v>24</v>
      </c>
      <c r="B12" s="160">
        <v>1.4688914413610934</v>
      </c>
      <c r="C12" s="160">
        <v>1.9723462734485024</v>
      </c>
      <c r="D12" s="160">
        <v>1.5847040376810642</v>
      </c>
      <c r="E12" s="160">
        <v>1.2644489286928049</v>
      </c>
      <c r="F12" s="160">
        <v>0.9742142320808822</v>
      </c>
      <c r="G12" s="160">
        <v>0.78242382487475659</v>
      </c>
      <c r="H12" s="160">
        <v>0.6506789799305982</v>
      </c>
      <c r="I12" s="160">
        <v>0.53616429519127451</v>
      </c>
      <c r="J12" s="160">
        <v>0.46231015234409595</v>
      </c>
      <c r="K12" s="160">
        <v>0.32230802861448693</v>
      </c>
      <c r="L12" s="160">
        <v>0.27758609374136728</v>
      </c>
      <c r="M12" s="160">
        <v>0.21786271511268773</v>
      </c>
      <c r="N12" s="160">
        <v>0.13794878005473535</v>
      </c>
      <c r="O12" s="160">
        <v>0.1276505355609224</v>
      </c>
      <c r="P12" s="160">
        <v>0.11838660431019171</v>
      </c>
      <c r="Q12" s="160">
        <v>0.10557943606440276</v>
      </c>
      <c r="R12" s="160">
        <v>7.0013169929139446E-2</v>
      </c>
      <c r="S12" s="160">
        <v>6.0140280413499482E-2</v>
      </c>
      <c r="T12" s="160">
        <v>5.480155391521363E-2</v>
      </c>
      <c r="U12" s="160">
        <v>4.9821568235828673E-2</v>
      </c>
      <c r="V12" s="160">
        <v>4.5267073871908571E-2</v>
      </c>
      <c r="W12" s="160">
        <v>4.0800822364026483E-2</v>
      </c>
      <c r="X12" s="160">
        <v>3.6759800047911857E-2</v>
      </c>
      <c r="Y12" s="160">
        <v>3.2841528135842901E-2</v>
      </c>
      <c r="Z12" s="160">
        <v>2.9229176475714602E-2</v>
      </c>
      <c r="AA12" s="160">
        <v>2.5886691200789801E-2</v>
      </c>
      <c r="AB12" s="160">
        <v>2.2846472223505825E-2</v>
      </c>
      <c r="AC12" s="160">
        <v>2.0015957644295104E-2</v>
      </c>
      <c r="AD12" s="160">
        <v>1.7431124433679088E-2</v>
      </c>
      <c r="AE12" s="160">
        <v>1.4938392410859373E-2</v>
      </c>
      <c r="AF12" s="160">
        <v>1.2670792019026491E-2</v>
      </c>
      <c r="AG12" s="160">
        <v>1.0571622272336193E-2</v>
      </c>
      <c r="AH12" s="160">
        <v>8.6561590466727699E-3</v>
      </c>
      <c r="AI12" s="160">
        <v>1.1625885867758586E-2</v>
      </c>
      <c r="AJ12" s="160">
        <v>1.8729375210596018</v>
      </c>
      <c r="AK12" s="160">
        <v>1.2263283240449077</v>
      </c>
      <c r="AL12" s="160">
        <v>0.56973093322885704</v>
      </c>
      <c r="AM12" s="160">
        <v>0.27819168269992561</v>
      </c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1"/>
    </row>
    <row r="13" spans="1:51" x14ac:dyDescent="0.25">
      <c r="A13" s="162" t="s">
        <v>19</v>
      </c>
      <c r="B13" s="163">
        <v>0.69999624000000005</v>
      </c>
      <c r="C13" s="163">
        <v>5.8333020000000006E-2</v>
      </c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4"/>
    </row>
    <row r="14" spans="1:51" x14ac:dyDescent="0.25">
      <c r="A14" s="159" t="s">
        <v>12</v>
      </c>
      <c r="B14" s="160">
        <v>0.42750174899999999</v>
      </c>
      <c r="C14" s="160">
        <v>0.358549854</v>
      </c>
      <c r="D14" s="160">
        <v>0.48266326499999995</v>
      </c>
      <c r="E14" s="160">
        <v>0.43853405219999997</v>
      </c>
      <c r="F14" s="160">
        <v>0.38888868779999997</v>
      </c>
      <c r="G14" s="160">
        <v>0.29097699689999995</v>
      </c>
      <c r="H14" s="160">
        <v>0.21099279869999998</v>
      </c>
      <c r="I14" s="160">
        <v>0.15307320689999998</v>
      </c>
      <c r="J14" s="160">
        <v>0.1130811078</v>
      </c>
      <c r="K14" s="160">
        <v>9.1016501400000005E-2</v>
      </c>
      <c r="L14" s="160">
        <v>6.8951894999999999E-2</v>
      </c>
      <c r="M14" s="160">
        <v>3.86130612E-2</v>
      </c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1"/>
    </row>
    <row r="15" spans="1:51" x14ac:dyDescent="0.25">
      <c r="A15" s="162" t="s">
        <v>9</v>
      </c>
      <c r="B15" s="163">
        <v>0.34490389169999996</v>
      </c>
      <c r="C15" s="163">
        <v>0.32711515229999999</v>
      </c>
      <c r="D15" s="163">
        <v>1.8905476929</v>
      </c>
      <c r="E15" s="163">
        <v>1.6345874981999999</v>
      </c>
      <c r="F15" s="163">
        <v>0.97739240369999991</v>
      </c>
      <c r="G15" s="163">
        <v>0.70463173289999992</v>
      </c>
      <c r="H15" s="163">
        <v>0.5465096049</v>
      </c>
      <c r="I15" s="163">
        <v>0.45163632809999998</v>
      </c>
      <c r="J15" s="163">
        <v>0.38146963379999999</v>
      </c>
      <c r="K15" s="163">
        <v>0.33007994220000003</v>
      </c>
      <c r="L15" s="163">
        <v>0.29153767349999998</v>
      </c>
      <c r="M15" s="163">
        <v>0.26188977450000001</v>
      </c>
      <c r="N15" s="163">
        <v>0.23619492869999997</v>
      </c>
      <c r="O15" s="163">
        <v>0.2144531361</v>
      </c>
      <c r="P15" s="163">
        <v>0.19765266000000001</v>
      </c>
      <c r="Q15" s="163">
        <v>0.18282871049999999</v>
      </c>
      <c r="R15" s="163">
        <v>0.17096955089999999</v>
      </c>
      <c r="S15" s="163">
        <v>0.15911039129999999</v>
      </c>
      <c r="T15" s="163">
        <v>0.14922775829999999</v>
      </c>
      <c r="U15" s="163">
        <v>0.14033338859999997</v>
      </c>
      <c r="V15" s="163">
        <v>0.13341554550000001</v>
      </c>
      <c r="W15" s="163">
        <v>2.1445313609999999E-2</v>
      </c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4"/>
    </row>
    <row r="16" spans="1:51" x14ac:dyDescent="0.25">
      <c r="A16" s="159" t="s">
        <v>14</v>
      </c>
      <c r="B16" s="160">
        <v>7.0896706559999995E-2</v>
      </c>
      <c r="C16" s="160">
        <v>4.7079844199999998E-2</v>
      </c>
      <c r="D16" s="160">
        <v>3.6279174059999995E-2</v>
      </c>
      <c r="E16" s="160">
        <v>2.838637665E-2</v>
      </c>
      <c r="F16" s="160">
        <v>2.2709101319999994E-2</v>
      </c>
      <c r="G16" s="160">
        <v>1.827805716E-2</v>
      </c>
      <c r="H16" s="160">
        <v>1.4400893519999998E-2</v>
      </c>
      <c r="I16" s="160">
        <v>6.6465662399999986E-3</v>
      </c>
      <c r="J16" s="160">
        <v>5.5388052E-3</v>
      </c>
      <c r="K16" s="160">
        <v>4.7079844199999993E-3</v>
      </c>
      <c r="L16" s="160">
        <v>4.0156337699999997E-3</v>
      </c>
      <c r="M16" s="160">
        <v>3.46175325E-3</v>
      </c>
      <c r="N16" s="160">
        <v>1.52317143E-3</v>
      </c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1"/>
    </row>
    <row r="17" spans="1:51" x14ac:dyDescent="0.25">
      <c r="A17" s="162" t="s">
        <v>15</v>
      </c>
      <c r="B17" s="163">
        <v>5.3406994679999986E-2</v>
      </c>
      <c r="C17" s="163">
        <v>8.1479902140000005E-2</v>
      </c>
      <c r="D17" s="163">
        <v>8.2621077239999993E-2</v>
      </c>
      <c r="E17" s="163">
        <v>8.6158720049999984E-2</v>
      </c>
      <c r="F17" s="163">
        <v>6.1851690420000001E-2</v>
      </c>
      <c r="G17" s="163">
        <v>4.9526999339999996E-2</v>
      </c>
      <c r="H17" s="163">
        <v>4.1082303599999995E-2</v>
      </c>
      <c r="I17" s="163">
        <v>3.4691723039999997E-2</v>
      </c>
      <c r="J17" s="163">
        <v>2.9784670109999998E-2</v>
      </c>
      <c r="K17" s="163">
        <v>2.5676439749999995E-2</v>
      </c>
      <c r="L17" s="163">
        <v>2.2138796939999993E-2</v>
      </c>
      <c r="M17" s="163">
        <v>1.8715271639999996E-2</v>
      </c>
      <c r="N17" s="163">
        <v>1.666115646E-2</v>
      </c>
      <c r="O17" s="163">
        <v>1.4721158789999999E-2</v>
      </c>
      <c r="P17" s="163">
        <v>1.3123513649999998E-2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4"/>
    </row>
    <row r="18" spans="1:51" x14ac:dyDescent="0.25">
      <c r="A18" s="165" t="s">
        <v>42</v>
      </c>
      <c r="B18" s="168">
        <f t="shared" ref="B18:AY18" si="0">SUM(B4:B17)</f>
        <v>198.34412996396534</v>
      </c>
      <c r="C18" s="168">
        <f t="shared" si="0"/>
        <v>210.15749257061978</v>
      </c>
      <c r="D18" s="168">
        <f t="shared" si="0"/>
        <v>203.2567025767452</v>
      </c>
      <c r="E18" s="168">
        <f t="shared" si="0"/>
        <v>199.88808899254909</v>
      </c>
      <c r="F18" s="168">
        <f t="shared" si="0"/>
        <v>187.40757088050267</v>
      </c>
      <c r="G18" s="168">
        <f t="shared" si="0"/>
        <v>182.02186164656899</v>
      </c>
      <c r="H18" s="168">
        <f t="shared" si="0"/>
        <v>153.3731458670816</v>
      </c>
      <c r="I18" s="168">
        <f t="shared" si="0"/>
        <v>138.93096825421426</v>
      </c>
      <c r="J18" s="168">
        <f t="shared" si="0"/>
        <v>114.64039256102622</v>
      </c>
      <c r="K18" s="168">
        <f t="shared" si="0"/>
        <v>96.912494404059103</v>
      </c>
      <c r="L18" s="168">
        <f t="shared" si="0"/>
        <v>80.805558707316393</v>
      </c>
      <c r="M18" s="168">
        <f t="shared" si="0"/>
        <v>61.109544597662897</v>
      </c>
      <c r="N18" s="168">
        <f t="shared" si="0"/>
        <v>43.777320740090353</v>
      </c>
      <c r="O18" s="168">
        <f t="shared" si="0"/>
        <v>35.30716844159781</v>
      </c>
      <c r="P18" s="168">
        <f t="shared" si="0"/>
        <v>25.837729602417909</v>
      </c>
      <c r="Q18" s="168">
        <f t="shared" si="0"/>
        <v>23.397103763089017</v>
      </c>
      <c r="R18" s="168">
        <f t="shared" si="0"/>
        <v>20.675383383601904</v>
      </c>
      <c r="S18" s="168">
        <f t="shared" si="0"/>
        <v>18.94801205126603</v>
      </c>
      <c r="T18" s="168">
        <f t="shared" si="0"/>
        <v>17.079894819789722</v>
      </c>
      <c r="U18" s="168">
        <f t="shared" si="0"/>
        <v>15.219215260222876</v>
      </c>
      <c r="V18" s="168">
        <f t="shared" si="0"/>
        <v>12.487884501471941</v>
      </c>
      <c r="W18" s="168">
        <f t="shared" si="0"/>
        <v>10.582283005587758</v>
      </c>
      <c r="X18" s="168">
        <f t="shared" si="0"/>
        <v>10.026469064975645</v>
      </c>
      <c r="Y18" s="168">
        <f t="shared" si="0"/>
        <v>9.3400091753824714</v>
      </c>
      <c r="Z18" s="168">
        <f t="shared" si="0"/>
        <v>8.6507083215825276</v>
      </c>
      <c r="AA18" s="168">
        <f t="shared" si="0"/>
        <v>8.0192068795615441</v>
      </c>
      <c r="AB18" s="168">
        <f t="shared" si="0"/>
        <v>6.6499393929082737</v>
      </c>
      <c r="AC18" s="168">
        <f t="shared" si="0"/>
        <v>6.1186008107652761</v>
      </c>
      <c r="AD18" s="168">
        <f t="shared" si="0"/>
        <v>5.3349680356484201</v>
      </c>
      <c r="AE18" s="168">
        <f t="shared" si="0"/>
        <v>4.697569537861475</v>
      </c>
      <c r="AF18" s="168">
        <f t="shared" si="0"/>
        <v>2.7995115256494185</v>
      </c>
      <c r="AG18" s="168">
        <f t="shared" si="0"/>
        <v>2.5906796991543981</v>
      </c>
      <c r="AH18" s="168">
        <f t="shared" si="0"/>
        <v>2.4329851232957891</v>
      </c>
      <c r="AI18" s="168">
        <f t="shared" si="0"/>
        <v>2.331713619508696</v>
      </c>
      <c r="AJ18" s="168">
        <f t="shared" si="0"/>
        <v>4.1041758023493156</v>
      </c>
      <c r="AK18" s="168">
        <f t="shared" si="0"/>
        <v>3.3754923096931888</v>
      </c>
      <c r="AL18" s="168">
        <f t="shared" si="0"/>
        <v>2.6475482751737638</v>
      </c>
      <c r="AM18" s="168">
        <f t="shared" si="0"/>
        <v>2.2772592975732975</v>
      </c>
      <c r="AN18" s="168">
        <f t="shared" si="0"/>
        <v>1.8229870912794739</v>
      </c>
      <c r="AO18" s="168">
        <f t="shared" si="0"/>
        <v>1.5807519839192801</v>
      </c>
      <c r="AP18" s="168">
        <f t="shared" si="0"/>
        <v>1.5359863452343991</v>
      </c>
      <c r="AQ18" s="168">
        <f t="shared" si="0"/>
        <v>1.4851952733709708</v>
      </c>
      <c r="AR18" s="168">
        <f t="shared" si="0"/>
        <v>1.4411217603343225</v>
      </c>
      <c r="AS18" s="168">
        <f t="shared" si="0"/>
        <v>1.399465179632535</v>
      </c>
      <c r="AT18" s="168">
        <f t="shared" si="0"/>
        <v>1.3633028612669711</v>
      </c>
      <c r="AU18" s="168">
        <f t="shared" si="0"/>
        <v>1.3221260140167312</v>
      </c>
      <c r="AV18" s="168">
        <f t="shared" si="0"/>
        <v>1.253122452517498</v>
      </c>
      <c r="AW18" s="168">
        <f t="shared" si="0"/>
        <v>1.1796140254147978</v>
      </c>
      <c r="AX18" s="168">
        <f t="shared" si="0"/>
        <v>1.152967840150207</v>
      </c>
      <c r="AY18" s="169">
        <f t="shared" si="0"/>
        <v>1.1089621678350605</v>
      </c>
    </row>
    <row r="20" spans="1:51" x14ac:dyDescent="0.25">
      <c r="A20" s="155" t="s">
        <v>161</v>
      </c>
      <c r="B20" s="154"/>
      <c r="C20" s="154"/>
      <c r="D20" s="154"/>
      <c r="E20" s="154"/>
      <c r="F20" s="154"/>
      <c r="G20" s="154"/>
      <c r="H20" s="154"/>
      <c r="I20" s="154"/>
      <c r="J20" s="154"/>
    </row>
    <row r="21" spans="1:51" x14ac:dyDescent="0.25">
      <c r="B21" s="154"/>
      <c r="C21" s="154"/>
      <c r="D21" s="154"/>
      <c r="E21" s="154"/>
      <c r="F21" s="154"/>
      <c r="G21" s="154"/>
      <c r="H21" s="154"/>
      <c r="I21" s="154"/>
    </row>
    <row r="22" spans="1:51" x14ac:dyDescent="0.25">
      <c r="A22" s="156" t="s">
        <v>26</v>
      </c>
      <c r="B22" s="157">
        <v>2016</v>
      </c>
      <c r="C22" s="157">
        <v>2017</v>
      </c>
      <c r="D22" s="157">
        <v>2018</v>
      </c>
      <c r="E22" s="157">
        <v>2019</v>
      </c>
      <c r="F22" s="157">
        <v>2020</v>
      </c>
      <c r="G22" s="157">
        <v>2021</v>
      </c>
      <c r="H22" s="157">
        <v>2022</v>
      </c>
      <c r="I22" s="157">
        <v>2023</v>
      </c>
      <c r="J22" s="157">
        <v>2024</v>
      </c>
      <c r="K22" s="157">
        <v>2025</v>
      </c>
      <c r="L22" s="157">
        <v>2026</v>
      </c>
      <c r="M22" s="158">
        <v>2027</v>
      </c>
    </row>
    <row r="23" spans="1:51" x14ac:dyDescent="0.25">
      <c r="A23" s="159" t="s">
        <v>0</v>
      </c>
      <c r="B23" s="160">
        <v>4.8032660000000007</v>
      </c>
      <c r="C23" s="160">
        <v>4.7183850000000005</v>
      </c>
      <c r="D23" s="160">
        <v>4.4138120000000001</v>
      </c>
      <c r="E23" s="160">
        <v>4.189127</v>
      </c>
      <c r="F23" s="160">
        <v>4.1292110000000006</v>
      </c>
      <c r="G23" s="160">
        <v>4.2041060000000003</v>
      </c>
      <c r="H23" s="160">
        <v>4.0842739999999997</v>
      </c>
      <c r="I23" s="160">
        <v>3.8446100000000003</v>
      </c>
      <c r="J23" s="160">
        <v>3.1006530000000003</v>
      </c>
      <c r="K23" s="160">
        <v>2.3517030000000001</v>
      </c>
      <c r="L23" s="160">
        <v>1.7874939999999999</v>
      </c>
      <c r="M23" s="161">
        <v>1.1633690000000001</v>
      </c>
    </row>
    <row r="24" spans="1:51" x14ac:dyDescent="0.25">
      <c r="A24" s="162" t="s">
        <v>1</v>
      </c>
      <c r="B24" s="163">
        <v>1.6513271611695233</v>
      </c>
      <c r="C24" s="163">
        <v>1.6240293641989723</v>
      </c>
      <c r="D24" s="163">
        <v>1.4680205499999999</v>
      </c>
      <c r="E24" s="163">
        <v>1.4125061999999999</v>
      </c>
      <c r="F24" s="163">
        <v>1.1534085199999999</v>
      </c>
      <c r="G24" s="163">
        <v>0.82257985</v>
      </c>
      <c r="H24" s="163"/>
      <c r="I24" s="163"/>
      <c r="J24" s="163"/>
      <c r="K24" s="163"/>
      <c r="L24" s="163"/>
      <c r="M24" s="164"/>
    </row>
    <row r="25" spans="1:51" x14ac:dyDescent="0.25">
      <c r="A25" s="159" t="s">
        <v>3</v>
      </c>
      <c r="B25" s="160">
        <v>0.51613901885495261</v>
      </c>
      <c r="C25" s="160">
        <v>0.45903750859228049</v>
      </c>
      <c r="D25" s="160">
        <v>0.48107274649509441</v>
      </c>
      <c r="E25" s="160">
        <v>0.53501365174892312</v>
      </c>
      <c r="F25" s="160">
        <v>0.59128189939287135</v>
      </c>
      <c r="G25" s="160"/>
      <c r="H25" s="160"/>
      <c r="I25" s="160"/>
      <c r="J25" s="160"/>
      <c r="K25" s="160"/>
      <c r="L25" s="160"/>
      <c r="M25" s="161"/>
    </row>
    <row r="26" spans="1:51" x14ac:dyDescent="0.25">
      <c r="A26" s="162" t="s">
        <v>19</v>
      </c>
      <c r="B26" s="163">
        <v>5.915999999999999E-2</v>
      </c>
      <c r="C26" s="163">
        <v>4.9300000000000004E-3</v>
      </c>
      <c r="D26" s="163"/>
      <c r="E26" s="163"/>
      <c r="F26" s="163"/>
      <c r="G26" s="163"/>
      <c r="H26" s="163"/>
      <c r="I26" s="163"/>
      <c r="J26" s="163"/>
      <c r="K26" s="163"/>
      <c r="L26" s="163"/>
      <c r="M26" s="164"/>
    </row>
    <row r="27" spans="1:51" x14ac:dyDescent="0.25">
      <c r="A27" s="165" t="s">
        <v>42</v>
      </c>
      <c r="B27" s="168">
        <f>SUM(B23:B26)</f>
        <v>7.0298921800244774</v>
      </c>
      <c r="C27" s="168">
        <f t="shared" ref="C27:M27" si="1">SUM(C23:C26)</f>
        <v>6.8063818727912535</v>
      </c>
      <c r="D27" s="168">
        <f t="shared" si="1"/>
        <v>6.3629052964950947</v>
      </c>
      <c r="E27" s="168">
        <f t="shared" si="1"/>
        <v>6.1366468517489237</v>
      </c>
      <c r="F27" s="168">
        <f t="shared" si="1"/>
        <v>5.8739014193928725</v>
      </c>
      <c r="G27" s="168">
        <f t="shared" si="1"/>
        <v>5.0266858500000007</v>
      </c>
      <c r="H27" s="168">
        <f t="shared" si="1"/>
        <v>4.0842739999999997</v>
      </c>
      <c r="I27" s="168">
        <f t="shared" si="1"/>
        <v>3.8446100000000003</v>
      </c>
      <c r="J27" s="168">
        <f t="shared" si="1"/>
        <v>3.1006530000000003</v>
      </c>
      <c r="K27" s="168">
        <f t="shared" si="1"/>
        <v>2.3517030000000001</v>
      </c>
      <c r="L27" s="168">
        <f t="shared" si="1"/>
        <v>1.7874939999999999</v>
      </c>
      <c r="M27" s="169">
        <f t="shared" si="1"/>
        <v>1.1633690000000001</v>
      </c>
    </row>
  </sheetData>
  <sortState xmlns:xlrd2="http://schemas.microsoft.com/office/spreadsheetml/2017/richdata2" ref="A31:M34">
    <sortCondition descending="1" ref="B31:B34"/>
  </sortState>
  <pageMargins left="0.70866141732283472" right="0.70866141732283472" top="0.74803149606299213" bottom="0.74803149606299213" header="0.31496062992125984" footer="0.31496062992125984"/>
  <pageSetup paperSize="8" scale="6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Contents</vt:lpstr>
      <vt:lpstr>Charts</vt:lpstr>
      <vt:lpstr>Oil and Condensate</vt:lpstr>
      <vt:lpstr>Gas and LPG</vt:lpstr>
      <vt:lpstr>Activity</vt:lpstr>
      <vt:lpstr>Gas System Deliverability</vt:lpstr>
      <vt:lpstr>2C Resources</vt:lpstr>
      <vt:lpstr>Petroleum Initially in Place</vt:lpstr>
      <vt:lpstr>Gas LPG Production Profile</vt:lpstr>
      <vt:lpstr>Oil Production Profile</vt:lpstr>
      <vt:lpstr>'2C Resources'!Print_Area</vt:lpstr>
      <vt:lpstr>Activity!Print_Area</vt:lpstr>
      <vt:lpstr>'Gas and LPG'!Print_Area</vt:lpstr>
      <vt:lpstr>'Gas LPG Production Profile'!Print_Area</vt:lpstr>
      <vt:lpstr>'Gas System Deliverability'!Print_Area</vt:lpstr>
      <vt:lpstr>'Oil and Condensate'!Print_Area</vt:lpstr>
      <vt:lpstr>'Oil Production Profile'!Print_Area</vt:lpstr>
      <vt:lpstr>'Petroleum Initially in 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Petroleum reserves 1 Jan 2016</dc:title>
  <cp:keywords>MAKO ID 174750673</cp:keywords>
  <cp:lastPrinted>2016-06-28T20:34:17Z</cp:lastPrinted>
  <dcterms:created xsi:type="dcterms:W3CDTF">2012-07-01T23:39:28Z</dcterms:created>
  <dcterms:modified xsi:type="dcterms:W3CDTF">2025-05-22T01:44:10Z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2025-05-22T01:43:46Z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06918a5e-e620-4a5d-876c-40fb1fe921c5</vt:lpwstr>
  </property>
  <property fmtid="{D5CDD505-2E9C-101B-9397-08002B2CF9AE}" pid="8" name="MSIP_Label_738466f7-346c-47bb-a4d2-4a6558d61975_ContentBits">
    <vt:lpwstr>0</vt:lpwstr>
  </property>
</Properties>
</file>