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bienewzealand-my.sharepoint.com/personal/jan-yves_ruzicka_mbie_govt_nz/Documents/Documents/Docs/Inbox/Historical webtables/"/>
    </mc:Choice>
  </mc:AlternateContent>
  <xr:revisionPtr revIDLastSave="1" documentId="11_2AEC4359A6188EE2A96DE6FAAC3C1CA60A3F51BE" xr6:coauthVersionLast="47" xr6:coauthVersionMax="47" xr10:uidLastSave="{3ABAA245-DD4F-4349-8784-0D480AB6D917}"/>
  <bookViews>
    <workbookView xWindow="-120" yWindow="-120" windowWidth="29040" windowHeight="15720" xr2:uid="{00000000-000D-0000-FFFF-FFFF00000000}"/>
  </bookViews>
  <sheets>
    <sheet name="Contents" sheetId="37" r:id="rId1"/>
    <sheet name="Charts" sheetId="58" r:id="rId2"/>
    <sheet name="Oil and Condensate" sheetId="35" r:id="rId3"/>
    <sheet name="Gas and LPG" sheetId="36" r:id="rId4"/>
    <sheet name="Activity" sheetId="30" r:id="rId5"/>
    <sheet name="Gas System Deliverability" sheetId="32" r:id="rId6"/>
    <sheet name="2C Resources" sheetId="33" r:id="rId7"/>
    <sheet name="Petroleum Initially in Place" sheetId="34" r:id="rId8"/>
    <sheet name="Gas Production Profile" sheetId="56" r:id="rId9"/>
    <sheet name="Oil Production Profile" sheetId="55" r:id="rId10"/>
  </sheets>
  <definedNames>
    <definedName name="Bcf_per_Mm3">1/28.317</definedName>
    <definedName name="CV_GAS">#REF!</definedName>
    <definedName name="CV_GAS_FIELD">#REF!</definedName>
    <definedName name="CV_GAS_YR">#REF!</definedName>
    <definedName name="CV_OIL">#REF!</definedName>
    <definedName name="CV_OIL_FIELD">#REF!</definedName>
    <definedName name="CV_OIL_YR">#REF!</definedName>
    <definedName name="GAS_2014">#REF!</definedName>
    <definedName name="GAS_2015">#REF!</definedName>
    <definedName name="GAS_FIELD_2014">#REF!</definedName>
    <definedName name="GAS_FIELD_2015">#REF!</definedName>
    <definedName name="GAS_LOOKUP_2014">#REF!</definedName>
    <definedName name="GAS_LOOKUP_2015">#REF!</definedName>
    <definedName name="GAS_LPG_1988">#REF!</definedName>
    <definedName name="GAS_LPG_1989">#REF!</definedName>
    <definedName name="GAS_LPG_1990">#REF!</definedName>
    <definedName name="GAS_LPG_1991">#REF!</definedName>
    <definedName name="GAS_LPG_1992">#REF!</definedName>
    <definedName name="GAS_LPG_1993">#REF!</definedName>
    <definedName name="GAS_LPG_1994">#REF!</definedName>
    <definedName name="GAS_LPG_1995">#REF!</definedName>
    <definedName name="GAS_LPG_1996">#REF!</definedName>
    <definedName name="GAS_LPG_1997">#REF!</definedName>
    <definedName name="GAS_LPG_1998">#REF!</definedName>
    <definedName name="GAS_LPG_1999">#REF!</definedName>
    <definedName name="GAS_LPG_2000">#REF!</definedName>
    <definedName name="GAS_LPG_2001">#REF!</definedName>
    <definedName name="GAS_LPG_2002">#REF!</definedName>
    <definedName name="GAS_LPG_2003">#REF!</definedName>
    <definedName name="GAS_LPG_2004">#REF!</definedName>
    <definedName name="GAS_LPG_2005">#REF!</definedName>
    <definedName name="GAS_LPG_2006">#REF!</definedName>
    <definedName name="GAS_LPG_2007">#REF!</definedName>
    <definedName name="GAS_LPG_2008">#REF!</definedName>
    <definedName name="GAS_LPG_2009">#REF!</definedName>
    <definedName name="GAS_LPG_2010">#REF!</definedName>
    <definedName name="GAS_LPG_2011">#REF!</definedName>
    <definedName name="GAS_LPG_2012">#REF!</definedName>
    <definedName name="GAS_LPG_2013">#REF!</definedName>
    <definedName name="GAS_LPG_2014">#REF!</definedName>
    <definedName name="GAS_LPG_2015">#REF!</definedName>
    <definedName name="GAS_LPG_FIELD_1988">#REF!</definedName>
    <definedName name="GAS_LPG_FIELD_1989">#REF!</definedName>
    <definedName name="GAS_LPG_FIELD_1990">#REF!</definedName>
    <definedName name="GAS_LPG_FIELD_1991">#REF!</definedName>
    <definedName name="GAS_LPG_FIELD_1992">#REF!</definedName>
    <definedName name="GAS_LPG_FIELD_1993">#REF!</definedName>
    <definedName name="GAS_LPG_FIELD_1994">#REF!</definedName>
    <definedName name="GAS_LPG_FIELD_1995">#REF!</definedName>
    <definedName name="GAS_LPG_FIELD_1996">#REF!</definedName>
    <definedName name="GAS_LPG_FIELD_1997">#REF!</definedName>
    <definedName name="GAS_LPG_FIELD_1998">#REF!</definedName>
    <definedName name="GAS_LPG_FIELD_1999">#REF!</definedName>
    <definedName name="GAS_LPG_FIELD_2000">#REF!</definedName>
    <definedName name="GAS_LPG_FIELD_2001">#REF!</definedName>
    <definedName name="GAS_LPG_FIELD_2002">#REF!</definedName>
    <definedName name="GAS_LPG_FIELD_2003">#REF!</definedName>
    <definedName name="GAS_LPG_FIELD_2004">#REF!</definedName>
    <definedName name="GAS_LPG_FIELD_2005">#REF!</definedName>
    <definedName name="GAS_LPG_FIELD_2006">#REF!</definedName>
    <definedName name="GAS_LPG_FIELD_2007">#REF!</definedName>
    <definedName name="GAS_LPG_FIELD_2008">#REF!</definedName>
    <definedName name="GAS_LPG_FIELD_2009">#REF!</definedName>
    <definedName name="GAS_LPG_FIELD_2010">#REF!</definedName>
    <definedName name="GAS_LPG_FIELD_2011">#REF!</definedName>
    <definedName name="GAS_LPG_FIELD_2012">#REF!</definedName>
    <definedName name="GAS_LPG_FIELD_2013">#REF!</definedName>
    <definedName name="GAS_LPG_FIELD_2014">#REF!</definedName>
    <definedName name="GAS_LPG_FIELD_2015">#REF!</definedName>
    <definedName name="GAS_LPG_LOOKUP_1988">#REF!</definedName>
    <definedName name="GAS_LPG_LOOKUP_1989">#REF!</definedName>
    <definedName name="GAS_LPG_LOOKUP_1990">#REF!</definedName>
    <definedName name="GAS_LPG_LOOKUP_1991">#REF!</definedName>
    <definedName name="GAS_LPG_LOOKUP_1992">#REF!</definedName>
    <definedName name="GAS_LPG_LOOKUP_1993">#REF!</definedName>
    <definedName name="GAS_LPG_LOOKUP_1994">#REF!</definedName>
    <definedName name="GAS_LPG_LOOKUP_1995">#REF!</definedName>
    <definedName name="GAS_LPG_LOOKUP_1996">#REF!</definedName>
    <definedName name="GAS_LPG_LOOKUP_1997">#REF!</definedName>
    <definedName name="GAS_LPG_LOOKUP_1998">#REF!</definedName>
    <definedName name="GAS_LPG_LOOKUP_1999">#REF!</definedName>
    <definedName name="GAS_LPG_LOOKUP_2000">#REF!</definedName>
    <definedName name="GAS_LPG_LOOKUP_2001">#REF!</definedName>
    <definedName name="GAS_LPG_LOOKUP_2002">#REF!</definedName>
    <definedName name="GAS_LPG_LOOKUP_2003">#REF!</definedName>
    <definedName name="GAS_LPG_LOOKUP_2004">#REF!</definedName>
    <definedName name="GAS_LPG_LOOKUP_2005">#REF!</definedName>
    <definedName name="GAS_LPG_LOOKUP_2006">#REF!</definedName>
    <definedName name="GAS_LPG_LOOKUP_2007">#REF!</definedName>
    <definedName name="GAS_LPG_LOOKUP_2008">#REF!</definedName>
    <definedName name="GAS_LPG_LOOKUP_2009">#REF!</definedName>
    <definedName name="GAS_LPG_LOOKUP_2010">#REF!</definedName>
    <definedName name="GAS_LPG_LOOKUP_2011">#REF!</definedName>
    <definedName name="GAS_LPG_LOOKUP_2012">#REF!</definedName>
    <definedName name="GAS_LPG_LOOKUP_2013">#REF!</definedName>
    <definedName name="GAS_LPG_LOOKUP_2014">#REF!</definedName>
    <definedName name="GAS_LPG_LOOKUP_2015">#REF!</definedName>
    <definedName name="kL_per_barrel">158.987295/1000</definedName>
    <definedName name="LPG_2014">#REF!</definedName>
    <definedName name="LPG_2015">#REF!</definedName>
    <definedName name="LPG_2015_weirdunits">#REF!</definedName>
    <definedName name="LPG_FIELD_2014">#REF!</definedName>
    <definedName name="LPG_FIELD_2015">#REF!</definedName>
    <definedName name="LPG_FIELD_2015_weirdunits">#REF!</definedName>
    <definedName name="LPG_LOOKUP_2014">#REF!</definedName>
    <definedName name="LPG_LOOKUP_2015">#REF!</definedName>
    <definedName name="LPG_LOOKUP_2015_weirdunits">#REF!</definedName>
    <definedName name="MBIE_Names">#REF!</definedName>
    <definedName name="MBIE_Res">#REF!</definedName>
    <definedName name="Mm3_per_Bcf">28.317</definedName>
    <definedName name="mmbbl_per_Mm3">1000/158.987295</definedName>
    <definedName name="NZPM">#REF!</definedName>
    <definedName name="NZPM_Name">#REF!</definedName>
    <definedName name="NZPM_Reserve">#REF!</definedName>
    <definedName name="OIL_1992">#REF!</definedName>
    <definedName name="OIL_1993">#REF!</definedName>
    <definedName name="OIL_1994">#REF!</definedName>
    <definedName name="OIL_1995">#REF!</definedName>
    <definedName name="OIL_1996">#REF!</definedName>
    <definedName name="OIL_1997">#REF!</definedName>
    <definedName name="OIL_1998">#REF!</definedName>
    <definedName name="OIL_1999">#REF!</definedName>
    <definedName name="OIL_2000">#REF!</definedName>
    <definedName name="OIL_2001">#REF!</definedName>
    <definedName name="OIL_2002">#REF!</definedName>
    <definedName name="OIL_2003">#REF!</definedName>
    <definedName name="OIL_2004">#REF!</definedName>
    <definedName name="OIL_2005">#REF!</definedName>
    <definedName name="OIL_2006">#REF!</definedName>
    <definedName name="OIL_2007">#REF!</definedName>
    <definedName name="OIL_2008">#REF!</definedName>
    <definedName name="OIL_2009">#REF!</definedName>
    <definedName name="OIL_2010">#REF!</definedName>
    <definedName name="OIL_2011">#REF!</definedName>
    <definedName name="OIL_2012">#REF!</definedName>
    <definedName name="OIL_2013">#REF!</definedName>
    <definedName name="OIL_2014">#REF!</definedName>
    <definedName name="OIL_2015">#REF!</definedName>
    <definedName name="OIL_FIELD_1992">#REF!</definedName>
    <definedName name="OIL_FIELD_1993">#REF!</definedName>
    <definedName name="OIL_FIELD_1994">#REF!</definedName>
    <definedName name="OIL_FIELD_1995">#REF!</definedName>
    <definedName name="OIL_FIELD_1996">#REF!</definedName>
    <definedName name="OIL_FIELD_1997">#REF!</definedName>
    <definedName name="OIL_FIELD_1998">#REF!</definedName>
    <definedName name="OIL_FIELD_1999">#REF!</definedName>
    <definedName name="OIL_FIELD_2000">#REF!</definedName>
    <definedName name="OIL_FIELD_2001">#REF!</definedName>
    <definedName name="OIL_FIELD_2002">#REF!</definedName>
    <definedName name="OIL_FIELD_2003">#REF!</definedName>
    <definedName name="OIL_FIELD_2004">#REF!</definedName>
    <definedName name="OIL_FIELD_2005">#REF!</definedName>
    <definedName name="OIL_FIELD_2006">#REF!</definedName>
    <definedName name="OIL_FIELD_2007">#REF!</definedName>
    <definedName name="OIL_FIELD_2008">#REF!</definedName>
    <definedName name="OIL_FIELD_2009">#REF!</definedName>
    <definedName name="OIL_FIELD_2010">#REF!</definedName>
    <definedName name="OIL_FIELD_2011">#REF!</definedName>
    <definedName name="OIL_FIELD_2012">#REF!</definedName>
    <definedName name="OIL_FIELD_2013">#REF!</definedName>
    <definedName name="OIL_FIELD_2014">#REF!</definedName>
    <definedName name="OIL_FIELD_2015">#REF!</definedName>
    <definedName name="OIL_LOOKUP_1992">#REF!</definedName>
    <definedName name="OIL_LOOKUP_1993">#REF!</definedName>
    <definedName name="OIL_LOOKUP_1994">#REF!</definedName>
    <definedName name="OIL_LOOKUP_1995">#REF!</definedName>
    <definedName name="OIL_LOOKUP_1996">#REF!</definedName>
    <definedName name="OIL_LOOKUP_1997">#REF!</definedName>
    <definedName name="OIL_LOOKUP_1998">#REF!</definedName>
    <definedName name="OIL_LOOKUP_1999">#REF!</definedName>
    <definedName name="OIL_LOOKUP_2000">#REF!</definedName>
    <definedName name="OIL_LOOKUP_2001">#REF!</definedName>
    <definedName name="OIL_LOOKUP_2002">#REF!</definedName>
    <definedName name="OIL_LOOKUP_2003">#REF!</definedName>
    <definedName name="OIL_LOOKUP_2004">#REF!</definedName>
    <definedName name="OIL_LOOKUP_2005">#REF!</definedName>
    <definedName name="OIL_LOOKUP_2006">#REF!</definedName>
    <definedName name="OIL_LOOKUP_2007">#REF!</definedName>
    <definedName name="OIL_LOOKUP_2008">#REF!</definedName>
    <definedName name="OIL_LOOKUP_2009">#REF!</definedName>
    <definedName name="OIL_LOOKUP_2010">#REF!</definedName>
    <definedName name="OIL_LOOKUP_2011">#REF!</definedName>
    <definedName name="OIL_LOOKUP_2012">#REF!</definedName>
    <definedName name="OIL_LOOKUP_2013">#REF!</definedName>
    <definedName name="OIL_LOOKUP_2014">#REF!</definedName>
    <definedName name="OIL_LOOKUP_2015">#REF!</definedName>
    <definedName name="_xlnm.Print_Area" localSheetId="4">Activity!$A$1:$P$37</definedName>
    <definedName name="_xlnm.Print_Area" localSheetId="3">'Gas and LPG'!$A$1:$AG$66</definedName>
    <definedName name="_xlnm.Print_Area" localSheetId="8">'Gas Production Profile'!$A$1:$AE$16</definedName>
    <definedName name="_xlnm.Print_Area" localSheetId="2">'Oil and Condensate'!$A$1:$T$33</definedName>
    <definedName name="_xlnm.Print_Area" localSheetId="9">'Oil Production Profile'!$A$1:$AE$18</definedName>
    <definedName name="_xlnm.Print_Titles" localSheetId="8">'Gas Production Profile'!$A:$A</definedName>
    <definedName name="_xlnm.Print_Titles" localSheetId="9">'Oil Production Profile'!$A:$B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7" i="36" l="1"/>
  <c r="R27" i="36"/>
  <c r="Q27" i="36"/>
  <c r="P27" i="36"/>
  <c r="O27" i="36"/>
  <c r="N27" i="36"/>
  <c r="M27" i="36"/>
  <c r="L27" i="36"/>
  <c r="K27" i="36"/>
  <c r="J27" i="36"/>
  <c r="I27" i="36"/>
  <c r="H27" i="36"/>
  <c r="G27" i="36"/>
  <c r="F27" i="36"/>
  <c r="E27" i="36"/>
  <c r="D27" i="36"/>
  <c r="C27" i="36"/>
  <c r="B27" i="36"/>
  <c r="S62" i="36"/>
  <c r="R62" i="36"/>
  <c r="Q62" i="36"/>
  <c r="P62" i="36"/>
  <c r="P63" i="36" s="1"/>
  <c r="O62" i="36"/>
  <c r="O63" i="36" s="1"/>
  <c r="N62" i="36"/>
  <c r="N63" i="36" s="1"/>
  <c r="M62" i="36"/>
  <c r="L62" i="36"/>
  <c r="K62" i="36"/>
  <c r="J62" i="36"/>
  <c r="I62" i="36"/>
  <c r="H62" i="36"/>
  <c r="G62" i="36"/>
  <c r="G63" i="36" s="1"/>
  <c r="F62" i="36"/>
  <c r="F63" i="36" s="1"/>
  <c r="E62" i="36"/>
  <c r="E63" i="36" s="1"/>
  <c r="D62" i="36"/>
  <c r="C62" i="36"/>
  <c r="B62" i="36"/>
  <c r="AG47" i="36"/>
  <c r="AF47" i="36"/>
  <c r="AE47" i="36"/>
  <c r="AE48" i="36" s="1"/>
  <c r="AD47" i="36"/>
  <c r="AD48" i="36" s="1"/>
  <c r="AC47" i="36"/>
  <c r="AB47" i="36"/>
  <c r="AA47" i="36"/>
  <c r="Z47" i="36"/>
  <c r="Y47" i="36"/>
  <c r="Y48" i="36" s="1"/>
  <c r="X47" i="36"/>
  <c r="X48" i="36" s="1"/>
  <c r="W47" i="36"/>
  <c r="V47" i="36"/>
  <c r="P28" i="36" l="1"/>
  <c r="N28" i="36"/>
  <c r="O28" i="36"/>
  <c r="E28" i="36"/>
  <c r="F28" i="36"/>
  <c r="G28" i="36"/>
  <c r="AL25" i="55"/>
  <c r="AK25" i="55"/>
  <c r="AJ25" i="55"/>
  <c r="AI25" i="55"/>
  <c r="AH25" i="55"/>
  <c r="AG25" i="55"/>
  <c r="AF25" i="55"/>
  <c r="AE25" i="55"/>
  <c r="AD25" i="55"/>
  <c r="AC25" i="55"/>
  <c r="AB25" i="55"/>
  <c r="AA25" i="55"/>
  <c r="Z25" i="55"/>
  <c r="Y25" i="55"/>
  <c r="X25" i="55"/>
  <c r="W25" i="55"/>
  <c r="V25" i="55"/>
  <c r="U25" i="55"/>
  <c r="T25" i="55"/>
  <c r="S25" i="55"/>
  <c r="R25" i="55"/>
  <c r="Q25" i="55"/>
  <c r="P25" i="55"/>
  <c r="O25" i="55"/>
  <c r="N25" i="55"/>
  <c r="M25" i="55"/>
  <c r="L25" i="55"/>
  <c r="K25" i="55"/>
  <c r="J25" i="55"/>
  <c r="I25" i="55"/>
  <c r="H25" i="55"/>
  <c r="G25" i="55"/>
  <c r="F25" i="55"/>
  <c r="E25" i="55"/>
  <c r="D25" i="55"/>
  <c r="C25" i="55"/>
  <c r="F3" i="55"/>
  <c r="G3" i="55" s="1"/>
  <c r="H3" i="55" s="1"/>
  <c r="I3" i="55" s="1"/>
  <c r="J3" i="55" s="1"/>
  <c r="K3" i="55" s="1"/>
  <c r="L3" i="55" s="1"/>
  <c r="M3" i="55" s="1"/>
  <c r="N3" i="55" s="1"/>
  <c r="O3" i="55" s="1"/>
  <c r="P3" i="55" s="1"/>
  <c r="Q3" i="55" s="1"/>
  <c r="R3" i="55" s="1"/>
  <c r="S3" i="55" s="1"/>
  <c r="T3" i="55" s="1"/>
  <c r="U3" i="55" s="1"/>
  <c r="V3" i="55" s="1"/>
  <c r="W3" i="55" s="1"/>
  <c r="X3" i="55" s="1"/>
  <c r="Y3" i="55" s="1"/>
  <c r="Z3" i="55" s="1"/>
  <c r="AA3" i="55" s="1"/>
  <c r="AB3" i="55" s="1"/>
  <c r="AC3" i="55" s="1"/>
  <c r="AD3" i="55" s="1"/>
  <c r="AE3" i="55" s="1"/>
  <c r="S29" i="56"/>
  <c r="R29" i="56"/>
  <c r="Q29" i="56"/>
  <c r="P29" i="56"/>
  <c r="O29" i="56"/>
  <c r="N29" i="56"/>
  <c r="M29" i="56"/>
  <c r="L29" i="56"/>
  <c r="K29" i="56"/>
  <c r="J29" i="56"/>
  <c r="I29" i="56"/>
  <c r="H29" i="56"/>
  <c r="G29" i="56"/>
  <c r="F29" i="56"/>
  <c r="E29" i="56"/>
  <c r="D29" i="56"/>
  <c r="C29" i="56"/>
  <c r="B29" i="56"/>
  <c r="E25" i="56"/>
  <c r="F25" i="56" s="1"/>
  <c r="G25" i="56" s="1"/>
  <c r="H25" i="56" s="1"/>
  <c r="I25" i="56" s="1"/>
  <c r="J25" i="56" s="1"/>
  <c r="K25" i="56" s="1"/>
  <c r="L25" i="56" s="1"/>
  <c r="M25" i="56" s="1"/>
  <c r="N25" i="56" s="1"/>
  <c r="O25" i="56" s="1"/>
  <c r="P25" i="56" s="1"/>
  <c r="Q25" i="56" s="1"/>
  <c r="R25" i="56" s="1"/>
  <c r="S25" i="56" s="1"/>
  <c r="AK21" i="56"/>
  <c r="AJ21" i="56"/>
  <c r="AI21" i="56"/>
  <c r="AH21" i="56"/>
  <c r="AG21" i="56"/>
  <c r="AF21" i="56"/>
  <c r="AE21" i="56"/>
  <c r="AD21" i="56"/>
  <c r="AC21" i="56"/>
  <c r="AB21" i="56"/>
  <c r="AA21" i="56"/>
  <c r="Z21" i="56"/>
  <c r="Y21" i="56"/>
  <c r="X21" i="56"/>
  <c r="W21" i="56"/>
  <c r="V21" i="56"/>
  <c r="U21" i="56"/>
  <c r="T21" i="56"/>
  <c r="S21" i="56"/>
  <c r="R21" i="56"/>
  <c r="Q21" i="56"/>
  <c r="P21" i="56"/>
  <c r="O21" i="56"/>
  <c r="N21" i="56"/>
  <c r="M21" i="56"/>
  <c r="L21" i="56"/>
  <c r="K21" i="56"/>
  <c r="J21" i="56"/>
  <c r="I21" i="56"/>
  <c r="H21" i="56"/>
  <c r="G21" i="56"/>
  <c r="F21" i="56"/>
  <c r="E21" i="56"/>
  <c r="D21" i="56"/>
  <c r="C21" i="56"/>
  <c r="B21" i="56"/>
  <c r="E3" i="56"/>
  <c r="F3" i="56" s="1"/>
  <c r="G3" i="56" s="1"/>
  <c r="H3" i="56" s="1"/>
  <c r="I3" i="56" s="1"/>
  <c r="J3" i="56" s="1"/>
  <c r="K3" i="56" s="1"/>
  <c r="L3" i="56" s="1"/>
  <c r="M3" i="56" s="1"/>
  <c r="N3" i="56" s="1"/>
  <c r="O3" i="56" s="1"/>
  <c r="P3" i="56" s="1"/>
  <c r="Q3" i="56" s="1"/>
  <c r="R3" i="56" s="1"/>
  <c r="S3" i="56" s="1"/>
  <c r="T3" i="56" s="1"/>
  <c r="U3" i="56" s="1"/>
  <c r="V3" i="56" s="1"/>
  <c r="W3" i="56" s="1"/>
  <c r="X3" i="56" s="1"/>
  <c r="Y3" i="56" s="1"/>
  <c r="Z3" i="56" s="1"/>
  <c r="AA3" i="56" s="1"/>
  <c r="AB3" i="56" s="1"/>
  <c r="AC3" i="56" s="1"/>
  <c r="AD3" i="56" s="1"/>
  <c r="B28" i="58" l="1"/>
  <c r="B29" i="58"/>
  <c r="B30" i="58"/>
  <c r="B31" i="58"/>
  <c r="B32" i="58"/>
  <c r="B33" i="58"/>
  <c r="B34" i="58"/>
  <c r="B35" i="58"/>
  <c r="B36" i="58"/>
  <c r="B37" i="58"/>
  <c r="B38" i="58"/>
  <c r="B39" i="58"/>
  <c r="B40" i="58"/>
  <c r="B41" i="58"/>
  <c r="B42" i="58"/>
  <c r="B43" i="58"/>
  <c r="B44" i="58"/>
  <c r="C4" i="58"/>
  <c r="C5" i="58"/>
  <c r="C6" i="58"/>
  <c r="C7" i="58"/>
  <c r="C8" i="58"/>
  <c r="C9" i="58"/>
  <c r="C10" i="58"/>
  <c r="C11" i="58"/>
  <c r="C12" i="58"/>
  <c r="C13" i="58"/>
  <c r="C14" i="58"/>
  <c r="C16" i="58"/>
  <c r="C15" i="58"/>
  <c r="C18" i="58"/>
  <c r="C17" i="58"/>
  <c r="C19" i="58"/>
  <c r="C21" i="58"/>
  <c r="C20" i="58"/>
  <c r="C22" i="58"/>
  <c r="C23" i="58"/>
  <c r="C24" i="58"/>
  <c r="B4" i="58"/>
  <c r="B5" i="58"/>
  <c r="B6" i="58"/>
  <c r="B7" i="58"/>
  <c r="B8" i="58"/>
  <c r="B9" i="58"/>
  <c r="B10" i="58"/>
  <c r="B11" i="58"/>
  <c r="B12" i="58"/>
  <c r="B13" i="58"/>
  <c r="B14" i="58"/>
  <c r="B16" i="58"/>
  <c r="B15" i="58"/>
  <c r="B18" i="58"/>
  <c r="B17" i="58"/>
  <c r="B19" i="58"/>
  <c r="B21" i="58"/>
  <c r="B20" i="58"/>
  <c r="B22" i="58"/>
  <c r="B23" i="58"/>
  <c r="B24" i="58"/>
  <c r="D18" i="58" l="1"/>
  <c r="D9" i="58"/>
  <c r="D24" i="58"/>
  <c r="D15" i="58"/>
  <c r="D12" i="58"/>
  <c r="D8" i="58"/>
  <c r="D20" i="58"/>
  <c r="D13" i="58"/>
  <c r="D23" i="58"/>
  <c r="D19" i="58"/>
  <c r="D16" i="58"/>
  <c r="D11" i="58"/>
  <c r="D7" i="58"/>
  <c r="C44" i="58"/>
  <c r="C43" i="58"/>
  <c r="C39" i="58"/>
  <c r="C35" i="58"/>
  <c r="C31" i="58"/>
  <c r="C42" i="58"/>
  <c r="C38" i="58"/>
  <c r="C34" i="58"/>
  <c r="C30" i="58"/>
  <c r="C41" i="58"/>
  <c r="C37" i="58"/>
  <c r="C33" i="58"/>
  <c r="C29" i="58"/>
  <c r="C40" i="58"/>
  <c r="C36" i="58"/>
  <c r="C32" i="58"/>
  <c r="C28" i="58"/>
  <c r="D10" i="58"/>
  <c r="D5" i="58"/>
  <c r="D17" i="58"/>
  <c r="D21" i="58"/>
  <c r="D6" i="58"/>
  <c r="D14" i="58"/>
  <c r="D22" i="58"/>
  <c r="D4" i="58"/>
  <c r="T28" i="34" l="1"/>
  <c r="S28" i="34"/>
  <c r="R28" i="34"/>
  <c r="Q28" i="34"/>
  <c r="P28" i="34"/>
  <c r="O28" i="34"/>
  <c r="N28" i="34"/>
  <c r="M28" i="34"/>
  <c r="L28" i="34"/>
  <c r="K28" i="34"/>
  <c r="J28" i="34"/>
  <c r="I28" i="34"/>
  <c r="H28" i="34"/>
  <c r="G28" i="34"/>
  <c r="F28" i="34"/>
  <c r="E28" i="34"/>
  <c r="D28" i="34"/>
  <c r="C28" i="34"/>
  <c r="E19" i="33"/>
  <c r="D19" i="33"/>
  <c r="C19" i="33"/>
  <c r="B19" i="33"/>
  <c r="T29" i="35" l="1"/>
  <c r="S29" i="35"/>
  <c r="R29" i="35"/>
  <c r="Q29" i="35"/>
  <c r="Q30" i="35" s="1"/>
  <c r="P29" i="35"/>
  <c r="P30" i="35" s="1"/>
  <c r="O29" i="35"/>
  <c r="O30" i="35" s="1"/>
  <c r="N29" i="35"/>
  <c r="M29" i="35"/>
  <c r="L29" i="35"/>
  <c r="K29" i="35"/>
  <c r="J29" i="35"/>
  <c r="I29" i="35"/>
  <c r="H29" i="35"/>
  <c r="H30" i="35" s="1"/>
  <c r="G29" i="35"/>
  <c r="G30" i="35" s="1"/>
  <c r="F29" i="35"/>
  <c r="F30" i="35" s="1"/>
  <c r="E29" i="35"/>
  <c r="D29" i="35"/>
  <c r="C29" i="35"/>
  <c r="N23" i="30" l="1"/>
</calcChain>
</file>

<file path=xl/sharedStrings.xml><?xml version="1.0" encoding="utf-8"?>
<sst xmlns="http://schemas.openxmlformats.org/spreadsheetml/2006/main" count="664" uniqueCount="180">
  <si>
    <t>Kupe</t>
  </si>
  <si>
    <t>Maui</t>
  </si>
  <si>
    <t>McKee</t>
  </si>
  <si>
    <t>Mangahewa</t>
  </si>
  <si>
    <t>Kapuni</t>
  </si>
  <si>
    <t>Rimu/Kauri</t>
  </si>
  <si>
    <t>Pohokura</t>
  </si>
  <si>
    <t>Tui</t>
  </si>
  <si>
    <t>Maari</t>
  </si>
  <si>
    <t>Turangi</t>
  </si>
  <si>
    <t>Radnor</t>
  </si>
  <si>
    <t>Kowhai</t>
  </si>
  <si>
    <t>Surrey</t>
  </si>
  <si>
    <t>Cheal</t>
  </si>
  <si>
    <t>Rimu</t>
  </si>
  <si>
    <t>Copper Moki</t>
  </si>
  <si>
    <t>Puka</t>
  </si>
  <si>
    <t>Waihapa/Ngaere</t>
  </si>
  <si>
    <t>Tariki</t>
  </si>
  <si>
    <t>Ahuroa</t>
  </si>
  <si>
    <t>Moturoa</t>
  </si>
  <si>
    <t>Onaero</t>
  </si>
  <si>
    <t>Kauri</t>
  </si>
  <si>
    <t>mmbbl</t>
  </si>
  <si>
    <t>Mm3</t>
  </si>
  <si>
    <t>PJ</t>
  </si>
  <si>
    <t>Sidewinder</t>
  </si>
  <si>
    <t>Ngatoro</t>
  </si>
  <si>
    <t>Kauri/Manutahi</t>
  </si>
  <si>
    <t>Field</t>
  </si>
  <si>
    <t>Type</t>
  </si>
  <si>
    <t>mmbbls</t>
  </si>
  <si>
    <t>Crude Oil</t>
  </si>
  <si>
    <t>Condensate</t>
  </si>
  <si>
    <t>Bcf</t>
  </si>
  <si>
    <t>Maui*</t>
  </si>
  <si>
    <t>Mangahewa*</t>
  </si>
  <si>
    <t>Kupe*</t>
  </si>
  <si>
    <t>Kauri*</t>
  </si>
  <si>
    <t>*Includes LPG</t>
  </si>
  <si>
    <t>kt</t>
  </si>
  <si>
    <t>McKee/Mangahewa</t>
  </si>
  <si>
    <r>
      <t>Total</t>
    </r>
    <r>
      <rPr>
        <b/>
        <vertAlign val="superscript"/>
        <sz val="10"/>
        <rFont val="Arial"/>
        <family val="2"/>
      </rPr>
      <t>(1)</t>
    </r>
  </si>
  <si>
    <r>
      <t>All Fields</t>
    </r>
    <r>
      <rPr>
        <b/>
        <vertAlign val="superscript"/>
        <sz val="10"/>
        <rFont val="Arial"/>
        <family val="2"/>
      </rPr>
      <t>(2)</t>
    </r>
  </si>
  <si>
    <t>Total</t>
  </si>
  <si>
    <t>PEP50279</t>
  </si>
  <si>
    <t>PMP50100</t>
  </si>
  <si>
    <t>Karewa</t>
  </si>
  <si>
    <t xml:space="preserve">National Totals – Activity Statistics Combined for PPPs, PEPs, PMPs and PMLs 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</si>
  <si>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</si>
  <si>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</si>
  <si>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</si>
  <si>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</si>
  <si>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</si>
  <si>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</si>
  <si>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</si>
  <si>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</si>
  <si>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</si>
  <si>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</si>
  <si>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</si>
  <si>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</si>
  <si>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</si>
  <si>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Exploration Wells</t>
  </si>
  <si>
    <t>Appraisal Wells</t>
  </si>
  <si>
    <t>Development Wells</t>
  </si>
  <si>
    <t>Total Wells Drilled</t>
  </si>
  <si>
    <t>Exploration Well Metres Made</t>
  </si>
  <si>
    <t>Appraisal Wells Metres Made</t>
  </si>
  <si>
    <t>Development Wells Metres Made</t>
  </si>
  <si>
    <t>Total Metres Made</t>
  </si>
  <si>
    <t>Exploration Well Expenditure ($NZDm)</t>
  </si>
  <si>
    <t>Appraisal Well Expenditure ($NZDm)</t>
  </si>
  <si>
    <t>Development Well Expenditure ($NZDm)</t>
  </si>
  <si>
    <t>Total Well Expenditure ($NZDm)</t>
  </si>
  <si>
    <t>2-D Seismic Acquired (km)</t>
  </si>
  <si>
    <t>2-D Seismic Reprocessed (km)</t>
  </si>
  <si>
    <r>
      <t>3-D Seismic Acquired (km</t>
    </r>
    <r>
      <rPr>
        <vertAlign val="super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>)</t>
    </r>
  </si>
  <si>
    <r>
      <t>3-D Seismic Reprocessed (km</t>
    </r>
    <r>
      <rPr>
        <vertAlign val="super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>)</t>
    </r>
  </si>
  <si>
    <t>Acquisition Expenditure</t>
  </si>
  <si>
    <t>Reprocessing Expenditure</t>
  </si>
  <si>
    <t>Total Seismic Expenditure ($NZDm)</t>
  </si>
  <si>
    <t>PEP &amp; PPP National Expenditure ($NZDm)</t>
  </si>
  <si>
    <t>PMP/PML National Expenditure ($NZDm)</t>
  </si>
  <si>
    <t>Expenditure, All Permits – National Total ($NZDm)</t>
  </si>
  <si>
    <t>PPPs Granted</t>
  </si>
  <si>
    <t>PEPs Granted</t>
  </si>
  <si>
    <t>PMPs Granted</t>
  </si>
  <si>
    <t>Total Permits Granted</t>
  </si>
  <si>
    <t>Permits surrenderred</t>
  </si>
  <si>
    <t>Permits expired</t>
  </si>
  <si>
    <t>Permits revoked</t>
  </si>
  <si>
    <t>Total Permits Ended</t>
  </si>
  <si>
    <t>Number of PEPs &amp; PPPs at Granted Status</t>
  </si>
  <si>
    <t>Number of PMPs and PMLs at Granted Status</t>
  </si>
  <si>
    <t>PEPs = Petroleum exploration permits.</t>
  </si>
  <si>
    <t>PPPs = Petroleum prospecting permits.</t>
  </si>
  <si>
    <t>PMPs = Petroleum mining permits (production permits).</t>
  </si>
  <si>
    <t>PMLs = Petroleum mining licences (production permits).</t>
  </si>
  <si>
    <t>2000</t>
  </si>
  <si>
    <t>2001</t>
  </si>
  <si>
    <t>Maximum deliverability</t>
  </si>
  <si>
    <t>Minimum deliverability</t>
  </si>
  <si>
    <t>TJ/day</t>
  </si>
  <si>
    <t>TJ/hour</t>
  </si>
  <si>
    <t>McKee plant</t>
  </si>
  <si>
    <t>Greater Ngatoro</t>
  </si>
  <si>
    <r>
      <t>Contingent resources</t>
    </r>
    <r>
      <rPr>
        <b/>
        <vertAlign val="superscript"/>
        <sz val="11"/>
        <color theme="1"/>
        <rFont val="Arial"/>
        <family val="2"/>
      </rPr>
      <t>1</t>
    </r>
  </si>
  <si>
    <t>Oil 
(million barrels)</t>
  </si>
  <si>
    <t>Condensate 
(million barrels)</t>
  </si>
  <si>
    <t>LPG 
(1,000 tonnes)</t>
  </si>
  <si>
    <t>Gas 
(PJ)</t>
  </si>
  <si>
    <r>
      <rPr>
        <vertAlign val="superscript"/>
        <sz val="11"/>
        <color theme="1"/>
        <rFont val="Arial"/>
        <family val="2"/>
      </rPr>
      <t>1</t>
    </r>
    <r>
      <rPr>
        <sz val="11"/>
        <color theme="1"/>
        <rFont val="Calibri"/>
        <family val="2"/>
        <scheme val="minor"/>
      </rPr>
      <t>Estimated quantities, at a given date, potentially recoverable from known</t>
    </r>
  </si>
  <si>
    <t xml:space="preserve"> accumulations, but for which the applied project(s) are not yet considered mature</t>
  </si>
  <si>
    <t>enough for commercial development due to one or more contingencies.</t>
  </si>
  <si>
    <t>Gas</t>
  </si>
  <si>
    <r>
      <rPr>
        <vertAlign val="superscript"/>
        <sz val="11"/>
        <color theme="1"/>
        <rFont val="Arial"/>
        <family val="2"/>
      </rPr>
      <t>1</t>
    </r>
    <r>
      <rPr>
        <sz val="11"/>
        <color theme="1"/>
        <rFont val="Calibri"/>
        <family val="2"/>
        <scheme val="minor"/>
      </rPr>
      <t>Arithmetic total.</t>
    </r>
  </si>
  <si>
    <t>Reserves, Activity and Field Data</t>
  </si>
  <si>
    <t>Produced by
Modelling &amp; Sector Trends
Ministry of Business, Innovation &amp; Employment</t>
  </si>
  <si>
    <t>Reserves Tables</t>
  </si>
  <si>
    <t xml:space="preserve">Tables are updated every year along with the latest </t>
  </si>
  <si>
    <t>Energy in New Zealand publication</t>
  </si>
  <si>
    <t>Oil and Condensate</t>
  </si>
  <si>
    <t>Recoverable and Remaining Oil and Condensate Reserves (Mm3, mmbbl, PJ)</t>
  </si>
  <si>
    <t>Gas and LPG</t>
  </si>
  <si>
    <t>Recoverable and Remaining Gas Reserves (Mm3, Bcf, PJ)</t>
  </si>
  <si>
    <t>With Recoverable and Remaining LPG Reserves (kt, PJ)</t>
  </si>
  <si>
    <t>Activity</t>
  </si>
  <si>
    <t>Petroleum exploration activity data</t>
  </si>
  <si>
    <t>Field Data</t>
  </si>
  <si>
    <t>Gas System Deliverability</t>
  </si>
  <si>
    <t>Maximum, Minimum, and Average System Deliverability at Fields</t>
  </si>
  <si>
    <t>2C Resources</t>
  </si>
  <si>
    <t>Contingent Resources</t>
  </si>
  <si>
    <t>Petroleum Initially in Place</t>
  </si>
  <si>
    <t>Oil (mmbbl) and Gas (Mm3, Bcf, PJ)</t>
  </si>
  <si>
    <t>Crude</t>
  </si>
  <si>
    <t>1P</t>
  </si>
  <si>
    <t>2P</t>
  </si>
  <si>
    <t>3P</t>
  </si>
  <si>
    <t>Contigent Resources - as at 1 January 2015</t>
  </si>
  <si>
    <t>Oil and Condensate Reserves - as at 1 January 2015</t>
  </si>
  <si>
    <t>Natural Gas and LPG Reserves - as at 1 January 2015</t>
  </si>
  <si>
    <t>Natural Gas Reserves - as at 1 January 2015</t>
  </si>
  <si>
    <t>LPG Reserves - as at 1 January 2015</t>
  </si>
  <si>
    <t>Gas System Deliverability - 2014</t>
  </si>
  <si>
    <t>Ultimate Recoverable (1P)</t>
  </si>
  <si>
    <t>Ultimate Recoverable (2P)</t>
  </si>
  <si>
    <t>Ultimate Recoverable (3P)</t>
  </si>
  <si>
    <t>Remaining Reserve (1P) as at 1 January 2015</t>
  </si>
  <si>
    <t>Remaining Reserve (2P) as at 1 January 2015</t>
  </si>
  <si>
    <t>Remaining Reserve (3P) as at 1 January 2015</t>
  </si>
  <si>
    <t>Rimu*</t>
  </si>
  <si>
    <t/>
  </si>
  <si>
    <t>Actual average for 2014</t>
  </si>
  <si>
    <t>Condensate/Crude</t>
  </si>
  <si>
    <t>Liquids</t>
  </si>
  <si>
    <t>Oil</t>
  </si>
  <si>
    <t>Cheal*</t>
  </si>
  <si>
    <t>Petroleum initially in place - as at 1 January 2015</t>
  </si>
  <si>
    <t>totalled safely using arithmetic summation since they are the mid-point of the probability distribution.</t>
  </si>
  <si>
    <r>
      <rPr>
        <vertAlign val="superscript"/>
        <sz val="11"/>
        <color theme="1"/>
        <rFont val="Arial"/>
        <family val="2"/>
      </rPr>
      <t>1</t>
    </r>
    <r>
      <rPr>
        <sz val="11"/>
        <color theme="1"/>
        <rFont val="Calibri"/>
        <family val="2"/>
        <scheme val="minor"/>
      </rPr>
      <t>Arithmetic total. Note 3P reserves were not reported for Cheal.</t>
    </r>
  </si>
  <si>
    <r>
      <rPr>
        <vertAlign val="superscript"/>
        <sz val="11"/>
        <color theme="1"/>
        <rFont val="Arial"/>
        <family val="2"/>
      </rPr>
      <t>2</t>
    </r>
    <r>
      <rPr>
        <sz val="11"/>
        <color theme="1"/>
        <rFont val="Calibri"/>
        <family val="2"/>
        <scheme val="minor"/>
      </rPr>
      <t>The All Fields 1P values were estimated based on probabilistic summation using a Monte Carlo simulation. Arithmetic summation of 1P values will return a number with a much lower probability of occurring (0.1</t>
    </r>
    <r>
      <rPr>
        <vertAlign val="superscript"/>
        <sz val="11"/>
        <color theme="1"/>
        <rFont val="Arial"/>
        <family val="2"/>
      </rPr>
      <t>n</t>
    </r>
    <r>
      <rPr>
        <sz val="11"/>
        <color theme="1"/>
        <rFont val="Calibri"/>
        <family val="2"/>
        <scheme val="minor"/>
      </rPr>
      <t>). 2P values may be</t>
    </r>
  </si>
  <si>
    <r>
      <rPr>
        <vertAlign val="superscript"/>
        <sz val="11"/>
        <color theme="1"/>
        <rFont val="Arial"/>
        <family val="2"/>
      </rPr>
      <t>2</t>
    </r>
    <r>
      <rPr>
        <sz val="11"/>
        <color theme="1"/>
        <rFont val="Calibri"/>
        <family val="2"/>
        <scheme val="minor"/>
      </rPr>
      <t>The All Fields 1P values were estimated based on probabilistic summation using a Monte Carlo simulation. Arithmetic summation of 1P values will return a number</t>
    </r>
  </si>
  <si>
    <t>with a much lower probability of occurring (0.1n). 2P values may be totalled safely using arithmetic summation since they are the mid-point of the probability distribution.</t>
  </si>
  <si>
    <t>energyinfo@mbie.govt.nz</t>
  </si>
  <si>
    <t>Gas Production Profile</t>
  </si>
  <si>
    <t>Oil and Condensate Production Profile</t>
  </si>
  <si>
    <t>Share of total</t>
  </si>
  <si>
    <t>Oil and Condensate Remaining Reserves as at 1 January 2015</t>
  </si>
  <si>
    <t>Remaining Reserves (mmbbl)</t>
  </si>
  <si>
    <t>Remaining Reserves (PJ)</t>
  </si>
  <si>
    <t>Natural Gas and LPG Remaining Reserves as at 1 January 2015</t>
  </si>
  <si>
    <t>LPG Production Profile (Forecast) – PJ</t>
  </si>
  <si>
    <t>Oil/Condensate</t>
  </si>
  <si>
    <t>Gas Production Profile (Forecast) to 2050 – PJ</t>
  </si>
  <si>
    <t>Oil Production Profile (Forecast) to 2050 – mmbbl</t>
  </si>
  <si>
    <t>Future estimated natural gas production profile (PJ) to 2050</t>
  </si>
  <si>
    <t>Future estimated oil and condensate production profile (mmbbl) to 2050</t>
  </si>
  <si>
    <t>Turangi*</t>
  </si>
  <si>
    <t>Cheal(1)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</si>
</sst>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-* #,##0_-;\-* #,##0_-;_-* &quot;-&quot;??_-;_-@_-"/>
    <numFmt numFmtId="165" formatCode="_(* #,##0.00_);_(* \(#,##0.00\);_(* &quot;-&quot;??_);_(@_)"/>
    <numFmt numFmtId="166" formatCode="_(* #,##0.0_);_(* \(#,##0.0\);_(* &quot;-&quot;??_);_(@_)"/>
    <numFmt numFmtId="167" formatCode="0.0"/>
    <numFmt numFmtId="168" formatCode="0.0000"/>
    <numFmt numFmtId="169" formatCode="#,##0.0_ ;\-#,##0.0\ "/>
    <numFmt numFmtId="170" formatCode="_-* #,##0.0_-;\-* #,##0.0_-;_-* &quot;-&quot;??_-;_-@_-"/>
    <numFmt numFmtId="171" formatCode="&quot;$&quot;#,##0.00"/>
    <numFmt numFmtId="172" formatCode="&quot;$&quot;#,##0"/>
    <numFmt numFmtId="173" formatCode="0.0%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i/>
      <sz val="10"/>
      <name val="Arial"/>
      <family val="2"/>
    </font>
    <font>
      <vertAlign val="superscript"/>
      <sz val="11"/>
      <color theme="1"/>
      <name val="Arial"/>
      <family val="2"/>
    </font>
    <font>
      <sz val="11"/>
      <name val="Arial"/>
      <family val="2"/>
    </font>
    <font>
      <b/>
      <vertAlign val="superscript"/>
      <sz val="10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theme="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vertAlign val="superscript"/>
      <sz val="11"/>
      <color indexed="8"/>
      <name val="Arial"/>
      <family val="2"/>
    </font>
    <font>
      <b/>
      <vertAlign val="superscript"/>
      <sz val="11"/>
      <color theme="1"/>
      <name val="Arial"/>
      <family val="2"/>
    </font>
    <font>
      <b/>
      <sz val="18"/>
      <color indexed="9"/>
      <name val="Arial"/>
      <family val="2"/>
    </font>
    <font>
      <u/>
      <sz val="10"/>
      <color indexed="24"/>
      <name val="Arial"/>
      <family val="2"/>
    </font>
    <font>
      <i/>
      <sz val="11"/>
      <color theme="1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9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</borders>
  <cellStyleXfs count="556">
    <xf numFmtId="0" fontId="0" fillId="0" borderId="0"/>
    <xf numFmtId="0" fontId="10" fillId="0" borderId="0"/>
    <xf numFmtId="165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4" fillId="0" borderId="0">
      <alignment vertical="top"/>
    </xf>
    <xf numFmtId="0" fontId="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43" fontId="9" fillId="0" borderId="0" applyFont="0" applyFill="0" applyBorder="0" applyAlignment="0" applyProtection="0"/>
    <xf numFmtId="0" fontId="23" fillId="0" borderId="0"/>
    <xf numFmtId="0" fontId="9" fillId="0" borderId="0"/>
    <xf numFmtId="0" fontId="9" fillId="0" borderId="0"/>
    <xf numFmtId="0" fontId="9" fillId="0" borderId="0"/>
    <xf numFmtId="9" fontId="11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45">
    <xf numFmtId="0" fontId="0" fillId="0" borderId="0" xfId="0"/>
    <xf numFmtId="167" fontId="16" fillId="4" borderId="27" xfId="5" applyNumberFormat="1" applyFont="1" applyFill="1" applyBorder="1" applyAlignment="1">
      <alignment horizontal="center"/>
    </xf>
    <xf numFmtId="167" fontId="16" fillId="4" borderId="10" xfId="5" applyNumberFormat="1" applyFont="1" applyFill="1" applyBorder="1" applyAlignment="1">
      <alignment horizontal="center"/>
    </xf>
    <xf numFmtId="167" fontId="16" fillId="4" borderId="28" xfId="5" applyNumberFormat="1" applyFont="1" applyFill="1" applyBorder="1" applyAlignment="1">
      <alignment horizontal="center"/>
    </xf>
    <xf numFmtId="167" fontId="16" fillId="4" borderId="29" xfId="5" applyNumberFormat="1" applyFont="1" applyFill="1" applyBorder="1" applyAlignment="1">
      <alignment horizontal="center"/>
    </xf>
    <xf numFmtId="167" fontId="16" fillId="4" borderId="26" xfId="5" applyNumberFormat="1" applyFont="1" applyFill="1" applyBorder="1" applyAlignment="1">
      <alignment horizontal="center"/>
    </xf>
    <xf numFmtId="167" fontId="16" fillId="4" borderId="38" xfId="5" applyNumberFormat="1" applyFont="1" applyFill="1" applyBorder="1" applyAlignment="1">
      <alignment horizontal="center"/>
    </xf>
    <xf numFmtId="167" fontId="13" fillId="4" borderId="10" xfId="371" applyNumberFormat="1" applyFont="1" applyFill="1" applyBorder="1" applyAlignment="1">
      <alignment horizontal="center"/>
    </xf>
    <xf numFmtId="167" fontId="16" fillId="4" borderId="10" xfId="478" applyNumberFormat="1" applyFont="1" applyFill="1" applyBorder="1" applyAlignment="1">
      <alignment horizontal="center"/>
    </xf>
    <xf numFmtId="167" fontId="16" fillId="4" borderId="34" xfId="547" applyNumberFormat="1" applyFont="1" applyFill="1" applyBorder="1" applyAlignment="1">
      <alignment horizontal="center"/>
    </xf>
    <xf numFmtId="167" fontId="14" fillId="4" borderId="33" xfId="547" applyNumberFormat="1" applyFont="1" applyFill="1" applyBorder="1" applyAlignment="1">
      <alignment horizontal="center"/>
    </xf>
    <xf numFmtId="43" fontId="0" fillId="0" borderId="0" xfId="0" applyNumberFormat="1"/>
    <xf numFmtId="0" fontId="27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right" vertical="center" wrapText="1"/>
    </xf>
    <xf numFmtId="0" fontId="27" fillId="0" borderId="0" xfId="0" applyFont="1" applyFill="1" applyBorder="1" applyAlignment="1">
      <alignment horizontal="right" vertical="center" wrapText="1"/>
    </xf>
    <xf numFmtId="171" fontId="27" fillId="0" borderId="0" xfId="0" applyNumberFormat="1" applyFont="1" applyFill="1" applyBorder="1" applyAlignment="1">
      <alignment horizontal="right" vertical="center" wrapText="1"/>
    </xf>
    <xf numFmtId="3" fontId="27" fillId="0" borderId="0" xfId="0" applyNumberFormat="1" applyFont="1" applyFill="1" applyBorder="1" applyAlignment="1">
      <alignment horizontal="right" vertical="center" wrapText="1"/>
    </xf>
    <xf numFmtId="172" fontId="27" fillId="0" borderId="0" xfId="0" applyNumberFormat="1" applyFont="1" applyFill="1" applyBorder="1" applyAlignment="1">
      <alignment horizontal="right" vertical="center" wrapText="1"/>
    </xf>
    <xf numFmtId="0" fontId="28" fillId="0" borderId="0" xfId="0" applyFont="1" applyFill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172" fontId="0" fillId="0" borderId="0" xfId="0" applyNumberFormat="1" applyFont="1" applyAlignment="1">
      <alignment vertical="center"/>
    </xf>
    <xf numFmtId="49" fontId="25" fillId="3" borderId="0" xfId="0" applyNumberFormat="1" applyFont="1" applyFill="1" applyBorder="1" applyAlignment="1">
      <alignment horizontal="center" vertical="center" wrapText="1"/>
    </xf>
    <xf numFmtId="2" fontId="25" fillId="3" borderId="0" xfId="0" applyNumberFormat="1" applyFont="1" applyFill="1" applyBorder="1" applyAlignment="1">
      <alignment horizontal="center" vertical="center" wrapText="1"/>
    </xf>
    <xf numFmtId="0" fontId="18" fillId="0" borderId="0" xfId="549" applyFont="1"/>
    <xf numFmtId="0" fontId="8" fillId="2" borderId="0" xfId="549" applyFill="1"/>
    <xf numFmtId="0" fontId="8" fillId="2" borderId="1" xfId="549" applyFill="1" applyBorder="1"/>
    <xf numFmtId="0" fontId="8" fillId="2" borderId="4" xfId="549" applyFill="1" applyBorder="1"/>
    <xf numFmtId="0" fontId="8" fillId="2" borderId="3" xfId="549" applyFill="1" applyBorder="1" applyAlignment="1"/>
    <xf numFmtId="0" fontId="8" fillId="2" borderId="51" xfId="549" applyFill="1" applyBorder="1" applyAlignment="1"/>
    <xf numFmtId="0" fontId="8" fillId="2" borderId="4" xfId="549" applyFill="1" applyBorder="1" applyAlignment="1"/>
    <xf numFmtId="0" fontId="8" fillId="6" borderId="46" xfId="549" applyFill="1" applyBorder="1"/>
    <xf numFmtId="167" fontId="8" fillId="6" borderId="0" xfId="549" applyNumberFormat="1" applyFill="1" applyBorder="1" applyAlignment="1">
      <alignment horizontal="center"/>
    </xf>
    <xf numFmtId="0" fontId="8" fillId="2" borderId="46" xfId="549" applyFill="1" applyBorder="1"/>
    <xf numFmtId="167" fontId="8" fillId="2" borderId="0" xfId="549" applyNumberFormat="1" applyFill="1" applyBorder="1" applyAlignment="1">
      <alignment horizontal="center"/>
    </xf>
    <xf numFmtId="167" fontId="8" fillId="2" borderId="5" xfId="549" applyNumberFormat="1" applyFill="1" applyBorder="1" applyAlignment="1">
      <alignment horizontal="center"/>
    </xf>
    <xf numFmtId="0" fontId="18" fillId="6" borderId="50" xfId="549" applyFont="1" applyFill="1" applyBorder="1"/>
    <xf numFmtId="167" fontId="18" fillId="6" borderId="49" xfId="549" applyNumberFormat="1" applyFont="1" applyFill="1" applyBorder="1" applyAlignment="1">
      <alignment horizontal="center"/>
    </xf>
    <xf numFmtId="0" fontId="8" fillId="2" borderId="6" xfId="549" applyFill="1" applyBorder="1"/>
    <xf numFmtId="0" fontId="8" fillId="2" borderId="3" xfId="549" applyFill="1" applyBorder="1"/>
    <xf numFmtId="0" fontId="8" fillId="2" borderId="3" xfId="549" applyFont="1" applyFill="1" applyBorder="1" applyAlignment="1">
      <alignment horizontal="center" wrapText="1"/>
    </xf>
    <xf numFmtId="0" fontId="8" fillId="6" borderId="0" xfId="549" applyFill="1"/>
    <xf numFmtId="0" fontId="18" fillId="6" borderId="49" xfId="549" applyFont="1" applyFill="1" applyBorder="1"/>
    <xf numFmtId="0" fontId="8" fillId="2" borderId="0" xfId="549" applyFill="1" applyAlignment="1"/>
    <xf numFmtId="0" fontId="18" fillId="2" borderId="0" xfId="549" applyFont="1" applyFill="1"/>
    <xf numFmtId="0" fontId="8" fillId="2" borderId="43" xfId="549" applyFill="1" applyBorder="1"/>
    <xf numFmtId="0" fontId="8" fillId="6" borderId="43" xfId="549" applyFill="1" applyBorder="1"/>
    <xf numFmtId="0" fontId="18" fillId="6" borderId="10" xfId="549" applyFont="1" applyFill="1" applyBorder="1"/>
    <xf numFmtId="167" fontId="8" fillId="2" borderId="0" xfId="549" applyNumberFormat="1" applyFill="1"/>
    <xf numFmtId="0" fontId="8" fillId="0" borderId="0" xfId="549"/>
    <xf numFmtId="167" fontId="8" fillId="0" borderId="0" xfId="549" applyNumberFormat="1"/>
    <xf numFmtId="0" fontId="19" fillId="0" borderId="19" xfId="549" applyFont="1" applyBorder="1" applyAlignment="1">
      <alignment horizontal="center" wrapText="1"/>
    </xf>
    <xf numFmtId="0" fontId="19" fillId="0" borderId="20" xfId="549" applyFont="1" applyFill="1" applyBorder="1" applyAlignment="1">
      <alignment horizontal="center" wrapText="1"/>
    </xf>
    <xf numFmtId="0" fontId="19" fillId="0" borderId="21" xfId="549" applyFont="1" applyBorder="1" applyAlignment="1">
      <alignment horizontal="center" wrapText="1"/>
    </xf>
    <xf numFmtId="0" fontId="16" fillId="4" borderId="16" xfId="549" applyFont="1" applyFill="1" applyBorder="1"/>
    <xf numFmtId="0" fontId="16" fillId="4" borderId="24" xfId="549" applyFont="1" applyFill="1" applyBorder="1"/>
    <xf numFmtId="167" fontId="16" fillId="4" borderId="34" xfId="549" applyNumberFormat="1" applyFont="1" applyFill="1" applyBorder="1" applyAlignment="1">
      <alignment horizontal="center"/>
    </xf>
    <xf numFmtId="0" fontId="16" fillId="4" borderId="17" xfId="549" applyFont="1" applyFill="1" applyBorder="1"/>
    <xf numFmtId="0" fontId="16" fillId="4" borderId="32" xfId="549" applyFont="1" applyFill="1" applyBorder="1"/>
    <xf numFmtId="167" fontId="16" fillId="4" borderId="29" xfId="549" applyNumberFormat="1" applyFont="1" applyFill="1" applyBorder="1" applyAlignment="1">
      <alignment horizontal="center"/>
    </xf>
    <xf numFmtId="0" fontId="17" fillId="0" borderId="35" xfId="549" applyFont="1" applyFill="1" applyBorder="1"/>
    <xf numFmtId="167" fontId="17" fillId="0" borderId="30" xfId="549" applyNumberFormat="1" applyFont="1" applyFill="1" applyBorder="1" applyAlignment="1">
      <alignment horizontal="center"/>
    </xf>
    <xf numFmtId="167" fontId="17" fillId="0" borderId="36" xfId="549" applyNumberFormat="1" applyFont="1" applyFill="1" applyBorder="1" applyAlignment="1">
      <alignment horizontal="center"/>
    </xf>
    <xf numFmtId="167" fontId="17" fillId="0" borderId="37" xfId="549" applyNumberFormat="1" applyFont="1" applyFill="1" applyBorder="1" applyAlignment="1">
      <alignment horizontal="center"/>
    </xf>
    <xf numFmtId="0" fontId="26" fillId="0" borderId="0" xfId="549" applyFont="1"/>
    <xf numFmtId="0" fontId="8" fillId="0" borderId="0" xfId="549" applyFill="1" applyBorder="1"/>
    <xf numFmtId="0" fontId="19" fillId="0" borderId="19" xfId="549" applyFont="1" applyBorder="1" applyAlignment="1">
      <alignment horizontal="center"/>
    </xf>
    <xf numFmtId="0" fontId="19" fillId="0" borderId="20" xfId="549" applyFont="1" applyFill="1" applyBorder="1" applyAlignment="1">
      <alignment horizontal="center"/>
    </xf>
    <xf numFmtId="0" fontId="19" fillId="0" borderId="21" xfId="549" applyFont="1" applyBorder="1" applyAlignment="1">
      <alignment horizontal="center"/>
    </xf>
    <xf numFmtId="0" fontId="16" fillId="4" borderId="31" xfId="549" applyFont="1" applyFill="1" applyBorder="1"/>
    <xf numFmtId="167" fontId="14" fillId="4" borderId="33" xfId="549" applyNumberFormat="1" applyFont="1" applyFill="1" applyBorder="1" applyAlignment="1">
      <alignment horizontal="center"/>
    </xf>
    <xf numFmtId="167" fontId="14" fillId="4" borderId="2" xfId="549" applyNumberFormat="1" applyFont="1" applyFill="1" applyBorder="1" applyAlignment="1">
      <alignment horizontal="center"/>
    </xf>
    <xf numFmtId="167" fontId="14" fillId="4" borderId="28" xfId="549" applyNumberFormat="1" applyFont="1" applyFill="1" applyBorder="1" applyAlignment="1">
      <alignment horizontal="center"/>
    </xf>
    <xf numFmtId="0" fontId="13" fillId="4" borderId="32" xfId="549" applyFont="1" applyFill="1" applyBorder="1"/>
    <xf numFmtId="167" fontId="14" fillId="4" borderId="10" xfId="549" applyNumberFormat="1" applyFont="1" applyFill="1" applyBorder="1" applyAlignment="1">
      <alignment horizontal="center"/>
    </xf>
    <xf numFmtId="168" fontId="15" fillId="0" borderId="11" xfId="549" applyNumberFormat="1" applyFont="1" applyBorder="1" applyAlignment="1">
      <alignment vertical="center"/>
    </xf>
    <xf numFmtId="167" fontId="15" fillId="0" borderId="19" xfId="549" applyNumberFormat="1" applyFont="1" applyBorder="1" applyAlignment="1">
      <alignment horizontal="center"/>
    </xf>
    <xf numFmtId="167" fontId="15" fillId="0" borderId="20" xfId="549" applyNumberFormat="1" applyFont="1" applyBorder="1" applyAlignment="1">
      <alignment horizontal="center"/>
    </xf>
    <xf numFmtId="167" fontId="15" fillId="0" borderId="21" xfId="549" applyNumberFormat="1" applyFont="1" applyBorder="1" applyAlignment="1">
      <alignment horizontal="center"/>
    </xf>
    <xf numFmtId="167" fontId="15" fillId="0" borderId="19" xfId="549" applyNumberFormat="1" applyFont="1" applyFill="1" applyBorder="1" applyAlignment="1">
      <alignment horizontal="center"/>
    </xf>
    <xf numFmtId="167" fontId="15" fillId="0" borderId="21" xfId="549" applyNumberFormat="1" applyFont="1" applyFill="1" applyBorder="1" applyAlignment="1">
      <alignment horizontal="center"/>
    </xf>
    <xf numFmtId="0" fontId="19" fillId="0" borderId="0" xfId="549" applyFont="1" applyFill="1" applyBorder="1" applyAlignment="1">
      <alignment horizontal="center"/>
    </xf>
    <xf numFmtId="0" fontId="16" fillId="0" borderId="0" xfId="549" applyFont="1" applyFill="1" applyBorder="1"/>
    <xf numFmtId="167" fontId="15" fillId="0" borderId="20" xfId="549" applyNumberFormat="1" applyFont="1" applyFill="1" applyBorder="1" applyAlignment="1">
      <alignment horizontal="center"/>
    </xf>
    <xf numFmtId="167" fontId="15" fillId="0" borderId="0" xfId="549" applyNumberFormat="1" applyFont="1" applyBorder="1" applyAlignment="1">
      <alignment horizontal="center"/>
    </xf>
    <xf numFmtId="167" fontId="17" fillId="0" borderId="0" xfId="549" applyNumberFormat="1" applyFont="1" applyFill="1" applyBorder="1" applyAlignment="1">
      <alignment horizontal="center"/>
    </xf>
    <xf numFmtId="167" fontId="15" fillId="0" borderId="0" xfId="549" applyNumberFormat="1" applyFont="1" applyFill="1" applyBorder="1" applyAlignment="1">
      <alignment horizontal="center"/>
    </xf>
    <xf numFmtId="167" fontId="17" fillId="0" borderId="0" xfId="549" applyNumberFormat="1" applyFont="1" applyFill="1" applyAlignment="1">
      <alignment horizontal="center"/>
    </xf>
    <xf numFmtId="0" fontId="8" fillId="0" borderId="0" xfId="549" applyFill="1"/>
    <xf numFmtId="168" fontId="15" fillId="0" borderId="0" xfId="549" applyNumberFormat="1" applyFont="1" applyFill="1" applyBorder="1" applyAlignment="1">
      <alignment vertical="center"/>
    </xf>
    <xf numFmtId="0" fontId="23" fillId="7" borderId="0" xfId="544" applyFill="1"/>
    <xf numFmtId="0" fontId="31" fillId="7" borderId="0" xfId="544" applyFont="1" applyFill="1" applyAlignment="1">
      <alignment vertical="center"/>
    </xf>
    <xf numFmtId="0" fontId="23" fillId="2" borderId="0" xfId="544" applyFill="1"/>
    <xf numFmtId="0" fontId="19" fillId="8" borderId="0" xfId="544" applyFont="1" applyFill="1" applyAlignment="1">
      <alignment horizontal="left" wrapText="1"/>
    </xf>
    <xf numFmtId="0" fontId="32" fillId="2" borderId="0" xfId="551" applyFill="1" applyAlignment="1" applyProtection="1">
      <alignment horizontal="left"/>
    </xf>
    <xf numFmtId="0" fontId="33" fillId="2" borderId="0" xfId="551" applyFont="1" applyFill="1" applyAlignment="1" applyProtection="1">
      <alignment horizontal="left" indent="1"/>
    </xf>
    <xf numFmtId="0" fontId="34" fillId="0" borderId="0" xfId="544" applyFont="1" applyFill="1" applyAlignment="1">
      <alignment vertical="center"/>
    </xf>
    <xf numFmtId="1" fontId="16" fillId="2" borderId="0" xfId="544" applyNumberFormat="1" applyFont="1" applyFill="1" applyBorder="1" applyAlignment="1">
      <alignment horizontal="left" vertical="center"/>
    </xf>
    <xf numFmtId="0" fontId="32" fillId="2" borderId="0" xfId="551" applyFill="1" applyAlignment="1" applyProtection="1">
      <alignment horizontal="left" vertical="top"/>
    </xf>
    <xf numFmtId="0" fontId="32" fillId="2" borderId="0" xfId="551" applyNumberFormat="1" applyFill="1" applyBorder="1" applyAlignment="1" applyProtection="1">
      <alignment horizontal="left" vertical="center" wrapText="1"/>
    </xf>
    <xf numFmtId="0" fontId="32" fillId="2" borderId="0" xfId="551" applyFill="1" applyAlignment="1" applyProtection="1">
      <alignment horizontal="left" indent="1"/>
    </xf>
    <xf numFmtId="0" fontId="13" fillId="2" borderId="0" xfId="371" applyFill="1"/>
    <xf numFmtId="0" fontId="27" fillId="0" borderId="7" xfId="0" applyFont="1" applyFill="1" applyBorder="1" applyAlignment="1">
      <alignment vertical="center" wrapText="1"/>
    </xf>
    <xf numFmtId="171" fontId="27" fillId="0" borderId="40" xfId="0" applyNumberFormat="1" applyFont="1" applyFill="1" applyBorder="1" applyAlignment="1">
      <alignment horizontal="right" vertical="center" wrapText="1"/>
    </xf>
    <xf numFmtId="171" fontId="21" fillId="0" borderId="40" xfId="0" applyNumberFormat="1" applyFont="1" applyFill="1" applyBorder="1" applyAlignment="1">
      <alignment horizontal="right" vertical="center" wrapText="1"/>
    </xf>
    <xf numFmtId="171" fontId="21" fillId="0" borderId="12" xfId="0" applyNumberFormat="1" applyFont="1" applyFill="1" applyBorder="1" applyAlignment="1">
      <alignment horizontal="right" vertical="center" wrapText="1"/>
    </xf>
    <xf numFmtId="0" fontId="27" fillId="0" borderId="13" xfId="0" applyFont="1" applyFill="1" applyBorder="1" applyAlignment="1">
      <alignment vertical="center" wrapText="1"/>
    </xf>
    <xf numFmtId="171" fontId="27" fillId="0" borderId="14" xfId="0" applyNumberFormat="1" applyFont="1" applyFill="1" applyBorder="1" applyAlignment="1">
      <alignment horizontal="right" vertical="center" wrapText="1"/>
    </xf>
    <xf numFmtId="0" fontId="28" fillId="0" borderId="9" xfId="0" applyFont="1" applyFill="1" applyBorder="1" applyAlignment="1">
      <alignment vertical="center" wrapText="1"/>
    </xf>
    <xf numFmtId="171" fontId="28" fillId="0" borderId="41" xfId="0" applyNumberFormat="1" applyFont="1" applyFill="1" applyBorder="1" applyAlignment="1">
      <alignment horizontal="right" vertical="center" wrapText="1"/>
    </xf>
    <xf numFmtId="171" fontId="27" fillId="0" borderId="12" xfId="0" applyNumberFormat="1" applyFont="1" applyFill="1" applyBorder="1" applyAlignment="1">
      <alignment horizontal="right" vertical="center" wrapText="1"/>
    </xf>
    <xf numFmtId="0" fontId="27" fillId="0" borderId="40" xfId="0" applyFont="1" applyFill="1" applyBorder="1" applyAlignment="1">
      <alignment horizontal="right" vertical="center" wrapText="1"/>
    </xf>
    <xf numFmtId="0" fontId="27" fillId="0" borderId="12" xfId="0" applyFont="1" applyFill="1" applyBorder="1" applyAlignment="1">
      <alignment horizontal="right" vertical="center" wrapText="1"/>
    </xf>
    <xf numFmtId="0" fontId="27" fillId="0" borderId="14" xfId="0" applyFont="1" applyFill="1" applyBorder="1" applyAlignment="1">
      <alignment horizontal="right" vertical="center" wrapText="1"/>
    </xf>
    <xf numFmtId="3" fontId="28" fillId="0" borderId="41" xfId="0" applyNumberFormat="1" applyFont="1" applyFill="1" applyBorder="1" applyAlignment="1">
      <alignment horizontal="right" vertical="center" wrapText="1"/>
    </xf>
    <xf numFmtId="3" fontId="28" fillId="0" borderId="15" xfId="0" applyNumberFormat="1" applyFont="1" applyFill="1" applyBorder="1" applyAlignment="1">
      <alignment horizontal="right" vertical="center" wrapText="1"/>
    </xf>
    <xf numFmtId="0" fontId="21" fillId="0" borderId="40" xfId="0" applyFont="1" applyFill="1" applyBorder="1" applyAlignment="1">
      <alignment horizontal="right" vertical="center" wrapText="1"/>
    </xf>
    <xf numFmtId="0" fontId="21" fillId="0" borderId="12" xfId="0" applyFont="1" applyFill="1" applyBorder="1" applyAlignment="1">
      <alignment horizontal="right" vertical="center" wrapText="1"/>
    </xf>
    <xf numFmtId="0" fontId="21" fillId="0" borderId="14" xfId="0" applyFont="1" applyFill="1" applyBorder="1" applyAlignment="1">
      <alignment horizontal="right" vertical="center" wrapText="1"/>
    </xf>
    <xf numFmtId="0" fontId="28" fillId="0" borderId="41" xfId="0" applyFont="1" applyFill="1" applyBorder="1" applyAlignment="1">
      <alignment horizontal="right" vertical="center" wrapText="1"/>
    </xf>
    <xf numFmtId="172" fontId="27" fillId="0" borderId="40" xfId="0" applyNumberFormat="1" applyFont="1" applyFill="1" applyBorder="1" applyAlignment="1">
      <alignment horizontal="right" vertical="center" wrapText="1"/>
    </xf>
    <xf numFmtId="172" fontId="28" fillId="0" borderId="41" xfId="0" applyNumberFormat="1" applyFont="1" applyFill="1" applyBorder="1" applyAlignment="1">
      <alignment horizontal="right" vertical="center" wrapText="1"/>
    </xf>
    <xf numFmtId="3" fontId="27" fillId="0" borderId="40" xfId="0" applyNumberFormat="1" applyFont="1" applyFill="1" applyBorder="1" applyAlignment="1">
      <alignment horizontal="right" vertical="center" wrapText="1"/>
    </xf>
    <xf numFmtId="0" fontId="27" fillId="0" borderId="4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28" fillId="0" borderId="41" xfId="0" applyFont="1" applyFill="1" applyBorder="1" applyAlignment="1">
      <alignment horizontal="right" vertical="center"/>
    </xf>
    <xf numFmtId="0" fontId="25" fillId="0" borderId="41" xfId="0" applyFont="1" applyFill="1" applyBorder="1" applyAlignment="1">
      <alignment horizontal="right" vertical="center" wrapText="1"/>
    </xf>
    <xf numFmtId="0" fontId="25" fillId="0" borderId="15" xfId="0" applyFont="1" applyFill="1" applyBorder="1" applyAlignment="1">
      <alignment horizontal="right" vertical="center" wrapText="1"/>
    </xf>
    <xf numFmtId="0" fontId="6" fillId="0" borderId="0" xfId="549" applyFont="1"/>
    <xf numFmtId="0" fontId="17" fillId="0" borderId="11" xfId="549" applyFont="1" applyFill="1" applyBorder="1"/>
    <xf numFmtId="167" fontId="17" fillId="0" borderId="19" xfId="549" applyNumberFormat="1" applyFont="1" applyFill="1" applyBorder="1" applyAlignment="1">
      <alignment horizontal="center"/>
    </xf>
    <xf numFmtId="167" fontId="17" fillId="0" borderId="20" xfId="549" applyNumberFormat="1" applyFont="1" applyFill="1" applyBorder="1" applyAlignment="1">
      <alignment horizontal="center"/>
    </xf>
    <xf numFmtId="167" fontId="17" fillId="0" borderId="21" xfId="549" applyNumberFormat="1" applyFont="1" applyFill="1" applyBorder="1" applyAlignment="1">
      <alignment horizontal="center"/>
    </xf>
    <xf numFmtId="173" fontId="8" fillId="0" borderId="0" xfId="548" applyNumberFormat="1" applyFont="1"/>
    <xf numFmtId="167" fontId="8" fillId="6" borderId="5" xfId="549" applyNumberFormat="1" applyFill="1" applyBorder="1" applyAlignment="1">
      <alignment horizontal="center"/>
    </xf>
    <xf numFmtId="0" fontId="5" fillId="6" borderId="46" xfId="549" applyFont="1" applyFill="1" applyBorder="1"/>
    <xf numFmtId="0" fontId="16" fillId="4" borderId="39" xfId="549" applyFont="1" applyFill="1" applyBorder="1"/>
    <xf numFmtId="0" fontId="16" fillId="4" borderId="13" xfId="549" applyFont="1" applyFill="1" applyBorder="1"/>
    <xf numFmtId="167" fontId="16" fillId="4" borderId="29" xfId="478" applyNumberFormat="1" applyFont="1" applyFill="1" applyBorder="1" applyAlignment="1">
      <alignment horizontal="center"/>
    </xf>
    <xf numFmtId="167" fontId="16" fillId="4" borderId="42" xfId="5" applyNumberFormat="1" applyFont="1" applyFill="1" applyBorder="1" applyAlignment="1">
      <alignment horizontal="center"/>
    </xf>
    <xf numFmtId="167" fontId="16" fillId="4" borderId="43" xfId="5" applyNumberFormat="1" applyFont="1" applyFill="1" applyBorder="1" applyAlignment="1">
      <alignment horizontal="center"/>
    </xf>
    <xf numFmtId="167" fontId="16" fillId="4" borderId="44" xfId="5" applyNumberFormat="1" applyFont="1" applyFill="1" applyBorder="1" applyAlignment="1">
      <alignment horizontal="center"/>
    </xf>
    <xf numFmtId="167" fontId="8" fillId="6" borderId="0" xfId="549" applyNumberFormat="1" applyFill="1"/>
    <xf numFmtId="164" fontId="18" fillId="6" borderId="60" xfId="550" applyNumberFormat="1" applyFont="1" applyFill="1" applyBorder="1"/>
    <xf numFmtId="164" fontId="18" fillId="6" borderId="47" xfId="550" applyNumberFormat="1" applyFont="1" applyFill="1" applyBorder="1"/>
    <xf numFmtId="164" fontId="18" fillId="6" borderId="35" xfId="550" applyNumberFormat="1" applyFont="1" applyFill="1" applyBorder="1"/>
    <xf numFmtId="164" fontId="18" fillId="6" borderId="62" xfId="550" applyNumberFormat="1" applyFont="1" applyFill="1" applyBorder="1"/>
    <xf numFmtId="0" fontId="8" fillId="2" borderId="45" xfId="549" applyFill="1" applyBorder="1"/>
    <xf numFmtId="0" fontId="18" fillId="6" borderId="18" xfId="549" applyFont="1" applyFill="1" applyBorder="1"/>
    <xf numFmtId="164" fontId="18" fillId="6" borderId="18" xfId="550" applyNumberFormat="1" applyFont="1" applyFill="1" applyBorder="1"/>
    <xf numFmtId="0" fontId="18" fillId="2" borderId="48" xfId="549" applyFont="1" applyFill="1" applyBorder="1" applyAlignment="1">
      <alignment horizontal="center"/>
    </xf>
    <xf numFmtId="0" fontId="18" fillId="2" borderId="48" xfId="549" applyFont="1" applyFill="1" applyBorder="1"/>
    <xf numFmtId="167" fontId="18" fillId="6" borderId="52" xfId="549" applyNumberFormat="1" applyFont="1" applyFill="1" applyBorder="1" applyAlignment="1">
      <alignment horizontal="center"/>
    </xf>
    <xf numFmtId="0" fontId="4" fillId="2" borderId="39" xfId="549" applyFont="1" applyFill="1" applyBorder="1"/>
    <xf numFmtId="0" fontId="4" fillId="2" borderId="41" xfId="549" applyFont="1" applyFill="1" applyBorder="1" applyAlignment="1">
      <alignment horizontal="center"/>
    </xf>
    <xf numFmtId="0" fontId="4" fillId="2" borderId="59" xfId="549" applyFont="1" applyFill="1" applyBorder="1" applyAlignment="1">
      <alignment horizontal="center"/>
    </xf>
    <xf numFmtId="0" fontId="4" fillId="2" borderId="15" xfId="549" applyFont="1" applyFill="1" applyBorder="1" applyAlignment="1">
      <alignment horizontal="center"/>
    </xf>
    <xf numFmtId="0" fontId="4" fillId="2" borderId="9" xfId="549" applyFont="1" applyFill="1" applyBorder="1" applyAlignment="1">
      <alignment horizontal="center"/>
    </xf>
    <xf numFmtId="0" fontId="4" fillId="6" borderId="39" xfId="549" applyFont="1" applyFill="1" applyBorder="1"/>
    <xf numFmtId="164" fontId="4" fillId="6" borderId="45" xfId="550" applyNumberFormat="1" applyFont="1" applyFill="1" applyBorder="1" applyAlignment="1"/>
    <xf numFmtId="164" fontId="4" fillId="6" borderId="40" xfId="550" applyNumberFormat="1" applyFont="1" applyFill="1" applyBorder="1" applyAlignment="1"/>
    <xf numFmtId="164" fontId="4" fillId="6" borderId="61" xfId="550" applyNumberFormat="1" applyFont="1" applyFill="1" applyBorder="1" applyAlignment="1"/>
    <xf numFmtId="164" fontId="4" fillId="6" borderId="12" xfId="550" applyNumberFormat="1" applyFont="1" applyFill="1" applyBorder="1" applyAlignment="1"/>
    <xf numFmtId="164" fontId="4" fillId="6" borderId="13" xfId="550" applyNumberFormat="1" applyFont="1" applyFill="1" applyBorder="1" applyAlignment="1"/>
    <xf numFmtId="164" fontId="4" fillId="6" borderId="0" xfId="550" applyNumberFormat="1" applyFont="1" applyFill="1" applyBorder="1" applyAlignment="1"/>
    <xf numFmtId="164" fontId="4" fillId="6" borderId="55" xfId="550" applyNumberFormat="1" applyFont="1" applyFill="1" applyBorder="1" applyAlignment="1"/>
    <xf numFmtId="164" fontId="4" fillId="6" borderId="14" xfId="550" applyNumberFormat="1" applyFont="1" applyFill="1" applyBorder="1" applyAlignment="1"/>
    <xf numFmtId="164" fontId="4" fillId="2" borderId="39" xfId="550" applyNumberFormat="1" applyFont="1" applyFill="1" applyBorder="1" applyAlignment="1"/>
    <xf numFmtId="164" fontId="4" fillId="2" borderId="0" xfId="550" applyNumberFormat="1" applyFont="1" applyFill="1" applyBorder="1" applyAlignment="1"/>
    <xf numFmtId="164" fontId="4" fillId="2" borderId="0" xfId="550" applyNumberFormat="1" applyFont="1" applyFill="1" applyBorder="1" applyAlignment="1">
      <alignment horizontal="center"/>
    </xf>
    <xf numFmtId="164" fontId="4" fillId="2" borderId="55" xfId="550" applyNumberFormat="1" applyFont="1" applyFill="1" applyBorder="1" applyAlignment="1"/>
    <xf numFmtId="164" fontId="4" fillId="2" borderId="14" xfId="550" applyNumberFormat="1" applyFont="1" applyFill="1" applyBorder="1" applyAlignment="1">
      <alignment horizontal="center"/>
    </xf>
    <xf numFmtId="164" fontId="4" fillId="2" borderId="13" xfId="550" applyNumberFormat="1" applyFont="1" applyFill="1" applyBorder="1" applyAlignment="1"/>
    <xf numFmtId="164" fontId="4" fillId="2" borderId="14" xfId="550" applyNumberFormat="1" applyFont="1" applyFill="1" applyBorder="1" applyAlignment="1"/>
    <xf numFmtId="164" fontId="4" fillId="6" borderId="39" xfId="550" applyNumberFormat="1" applyFont="1" applyFill="1" applyBorder="1" applyAlignment="1"/>
    <xf numFmtId="164" fontId="4" fillId="6" borderId="0" xfId="550" applyNumberFormat="1" applyFont="1" applyFill="1" applyBorder="1" applyAlignment="1">
      <alignment horizontal="center"/>
    </xf>
    <xf numFmtId="164" fontId="4" fillId="6" borderId="14" xfId="550" applyNumberFormat="1" applyFont="1" applyFill="1" applyBorder="1" applyAlignment="1">
      <alignment horizontal="center"/>
    </xf>
    <xf numFmtId="0" fontId="3" fillId="0" borderId="0" xfId="549" applyFont="1"/>
    <xf numFmtId="1" fontId="18" fillId="6" borderId="10" xfId="549" applyNumberFormat="1" applyFont="1" applyFill="1" applyBorder="1"/>
    <xf numFmtId="1" fontId="18" fillId="6" borderId="49" xfId="549" applyNumberFormat="1" applyFont="1" applyFill="1" applyBorder="1" applyAlignment="1">
      <alignment horizontal="center"/>
    </xf>
    <xf numFmtId="1" fontId="18" fillId="6" borderId="52" xfId="549" applyNumberFormat="1" applyFont="1" applyFill="1" applyBorder="1" applyAlignment="1">
      <alignment horizontal="center"/>
    </xf>
    <xf numFmtId="1" fontId="18" fillId="6" borderId="50" xfId="549" applyNumberFormat="1" applyFont="1" applyFill="1" applyBorder="1"/>
    <xf numFmtId="169" fontId="8" fillId="2" borderId="0" xfId="549" applyNumberFormat="1" applyFill="1" applyBorder="1" applyAlignment="1">
      <alignment horizontal="center"/>
    </xf>
    <xf numFmtId="169" fontId="8" fillId="2" borderId="5" xfId="549" applyNumberFormat="1" applyFill="1" applyBorder="1" applyAlignment="1">
      <alignment horizontal="center"/>
    </xf>
    <xf numFmtId="169" fontId="8" fillId="6" borderId="0" xfId="549" applyNumberFormat="1" applyFill="1" applyBorder="1" applyAlignment="1">
      <alignment horizontal="center"/>
    </xf>
    <xf numFmtId="169" fontId="8" fillId="6" borderId="5" xfId="549" applyNumberFormat="1" applyFill="1" applyBorder="1" applyAlignment="1">
      <alignment horizontal="center"/>
    </xf>
    <xf numFmtId="170" fontId="18" fillId="6" borderId="49" xfId="550" applyNumberFormat="1" applyFont="1" applyFill="1" applyBorder="1"/>
    <xf numFmtId="171" fontId="25" fillId="0" borderId="41" xfId="0" applyNumberFormat="1" applyFont="1" applyFill="1" applyBorder="1" applyAlignment="1">
      <alignment horizontal="right" vertical="center" wrapText="1"/>
    </xf>
    <xf numFmtId="171" fontId="25" fillId="0" borderId="15" xfId="0" applyNumberFormat="1" applyFont="1" applyFill="1" applyBorder="1" applyAlignment="1">
      <alignment horizontal="right" vertical="center" wrapText="1"/>
    </xf>
    <xf numFmtId="3" fontId="21" fillId="0" borderId="0" xfId="0" applyNumberFormat="1" applyFont="1" applyFill="1" applyBorder="1" applyAlignment="1">
      <alignment horizontal="right" vertical="center" wrapText="1"/>
    </xf>
    <xf numFmtId="171" fontId="21" fillId="0" borderId="0" xfId="0" applyNumberFormat="1" applyFont="1" applyFill="1" applyBorder="1" applyAlignment="1">
      <alignment horizontal="right" vertical="center" wrapText="1"/>
    </xf>
    <xf numFmtId="171" fontId="21" fillId="0" borderId="14" xfId="0" applyNumberFormat="1" applyFont="1" applyFill="1" applyBorder="1" applyAlignment="1">
      <alignment horizontal="right" vertical="center" wrapText="1"/>
    </xf>
    <xf numFmtId="172" fontId="21" fillId="0" borderId="40" xfId="0" applyNumberFormat="1" applyFont="1" applyFill="1" applyBorder="1" applyAlignment="1">
      <alignment horizontal="right" vertical="center" wrapText="1"/>
    </xf>
    <xf numFmtId="172" fontId="21" fillId="0" borderId="12" xfId="0" applyNumberFormat="1" applyFont="1" applyFill="1" applyBorder="1" applyAlignment="1">
      <alignment horizontal="right" vertical="center" wrapText="1"/>
    </xf>
    <xf numFmtId="172" fontId="21" fillId="0" borderId="0" xfId="0" applyNumberFormat="1" applyFont="1" applyFill="1" applyBorder="1" applyAlignment="1">
      <alignment horizontal="right" vertical="center" wrapText="1"/>
    </xf>
    <xf numFmtId="172" fontId="21" fillId="0" borderId="14" xfId="0" applyNumberFormat="1" applyFont="1" applyFill="1" applyBorder="1" applyAlignment="1">
      <alignment horizontal="right" vertical="center" wrapText="1"/>
    </xf>
    <xf numFmtId="172" fontId="25" fillId="0" borderId="41" xfId="0" applyNumberFormat="1" applyFont="1" applyFill="1" applyBorder="1" applyAlignment="1">
      <alignment horizontal="right" vertical="center" wrapText="1"/>
    </xf>
    <xf numFmtId="172" fontId="25" fillId="0" borderId="15" xfId="0" applyNumberFormat="1" applyFont="1" applyFill="1" applyBorder="1" applyAlignment="1">
      <alignment horizontal="right" vertical="center" wrapText="1"/>
    </xf>
    <xf numFmtId="3" fontId="21" fillId="0" borderId="40" xfId="0" applyNumberFormat="1" applyFont="1" applyFill="1" applyBorder="1" applyAlignment="1">
      <alignment horizontal="right" vertical="center" wrapText="1"/>
    </xf>
    <xf numFmtId="3" fontId="21" fillId="0" borderId="12" xfId="0" applyNumberFormat="1" applyFont="1" applyFill="1" applyBorder="1" applyAlignment="1">
      <alignment horizontal="right" vertical="center" wrapText="1"/>
    </xf>
    <xf numFmtId="0" fontId="21" fillId="0" borderId="0" xfId="0" applyFont="1" applyFill="1" applyBorder="1" applyAlignment="1">
      <alignment horizontal="right" vertical="center"/>
    </xf>
    <xf numFmtId="0" fontId="25" fillId="0" borderId="41" xfId="0" applyFont="1" applyFill="1" applyBorder="1" applyAlignment="1">
      <alignment vertical="center" wrapText="1"/>
    </xf>
    <xf numFmtId="0" fontId="2" fillId="0" borderId="0" xfId="549" applyFont="1"/>
    <xf numFmtId="0" fontId="11" fillId="2" borderId="0" xfId="553" applyFont="1" applyFill="1"/>
    <xf numFmtId="0" fontId="24" fillId="2" borderId="0" xfId="553" applyFont="1" applyFill="1"/>
    <xf numFmtId="0" fontId="24" fillId="5" borderId="7" xfId="553" applyFont="1" applyFill="1" applyBorder="1"/>
    <xf numFmtId="0" fontId="24" fillId="5" borderId="40" xfId="553" applyFont="1" applyFill="1" applyBorder="1"/>
    <xf numFmtId="0" fontId="24" fillId="5" borderId="12" xfId="553" applyFont="1" applyFill="1" applyBorder="1"/>
    <xf numFmtId="0" fontId="11" fillId="5" borderId="13" xfId="553" applyFont="1" applyFill="1" applyBorder="1"/>
    <xf numFmtId="173" fontId="11" fillId="5" borderId="14" xfId="555" applyNumberFormat="1" applyFont="1" applyFill="1" applyBorder="1"/>
    <xf numFmtId="0" fontId="11" fillId="5" borderId="9" xfId="553" applyFont="1" applyFill="1" applyBorder="1"/>
    <xf numFmtId="173" fontId="11" fillId="5" borderId="15" xfId="555" applyNumberFormat="1" applyFont="1" applyFill="1" applyBorder="1"/>
    <xf numFmtId="43" fontId="11" fillId="2" borderId="0" xfId="553" applyNumberFormat="1" applyFont="1" applyFill="1"/>
    <xf numFmtId="166" fontId="11" fillId="5" borderId="0" xfId="554" applyNumberFormat="1" applyFont="1" applyFill="1" applyBorder="1"/>
    <xf numFmtId="166" fontId="11" fillId="5" borderId="41" xfId="554" applyNumberFormat="1" applyFont="1" applyFill="1" applyBorder="1"/>
    <xf numFmtId="0" fontId="18" fillId="0" borderId="0" xfId="549" applyFont="1" applyFill="1"/>
    <xf numFmtId="0" fontId="26" fillId="0" borderId="0" xfId="549" applyFont="1" applyFill="1"/>
    <xf numFmtId="0" fontId="4" fillId="0" borderId="0" xfId="549" applyFont="1" applyFill="1"/>
    <xf numFmtId="0" fontId="1" fillId="6" borderId="43" xfId="549" applyFont="1" applyFill="1" applyBorder="1"/>
    <xf numFmtId="0" fontId="1" fillId="0" borderId="0" xfId="549" applyFont="1" applyFill="1"/>
    <xf numFmtId="0" fontId="1" fillId="6" borderId="46" xfId="549" applyFont="1" applyFill="1" applyBorder="1"/>
    <xf numFmtId="0" fontId="1" fillId="2" borderId="46" xfId="549" applyFont="1" applyFill="1" applyBorder="1"/>
    <xf numFmtId="167" fontId="1" fillId="2" borderId="5" xfId="549" applyNumberFormat="1" applyFont="1" applyFill="1" applyBorder="1" applyAlignment="1">
      <alignment horizontal="center"/>
    </xf>
    <xf numFmtId="173" fontId="15" fillId="0" borderId="0" xfId="548" applyNumberFormat="1" applyFont="1" applyBorder="1" applyAlignment="1">
      <alignment horizontal="center"/>
    </xf>
    <xf numFmtId="0" fontId="15" fillId="0" borderId="19" xfId="549" applyFont="1" applyBorder="1" applyAlignment="1">
      <alignment horizontal="center" vertical="center" wrapText="1"/>
    </xf>
    <xf numFmtId="0" fontId="15" fillId="0" borderId="20" xfId="549" applyFont="1" applyBorder="1" applyAlignment="1">
      <alignment horizontal="center" vertical="center" wrapText="1"/>
    </xf>
    <xf numFmtId="0" fontId="15" fillId="0" borderId="21" xfId="549" applyFont="1" applyBorder="1" applyAlignment="1">
      <alignment horizontal="center" vertical="center" wrapText="1"/>
    </xf>
    <xf numFmtId="0" fontId="15" fillId="0" borderId="24" xfId="549" applyFont="1" applyBorder="1" applyAlignment="1">
      <alignment horizontal="center" wrapText="1"/>
    </xf>
    <xf numFmtId="0" fontId="15" fillId="0" borderId="25" xfId="549" applyFont="1" applyBorder="1" applyAlignment="1">
      <alignment horizontal="center" wrapText="1"/>
    </xf>
    <xf numFmtId="0" fontId="15" fillId="0" borderId="23" xfId="549" applyFont="1" applyBorder="1" applyAlignment="1">
      <alignment horizontal="center" vertical="center" wrapText="1"/>
    </xf>
    <xf numFmtId="0" fontId="15" fillId="0" borderId="22" xfId="549" applyFont="1" applyBorder="1" applyAlignment="1">
      <alignment horizontal="center" vertical="center" wrapText="1"/>
    </xf>
    <xf numFmtId="0" fontId="15" fillId="0" borderId="8" xfId="549" applyFont="1" applyBorder="1" applyAlignment="1">
      <alignment horizontal="center" vertical="center" wrapText="1"/>
    </xf>
    <xf numFmtId="0" fontId="15" fillId="0" borderId="7" xfId="549" applyFont="1" applyBorder="1" applyAlignment="1">
      <alignment horizontal="center" wrapText="1"/>
    </xf>
    <xf numFmtId="0" fontId="15" fillId="0" borderId="9" xfId="549" applyFont="1" applyBorder="1" applyAlignment="1">
      <alignment horizontal="center" wrapText="1"/>
    </xf>
    <xf numFmtId="0" fontId="18" fillId="2" borderId="6" xfId="549" applyFont="1" applyFill="1" applyBorder="1" applyAlignment="1">
      <alignment horizontal="center"/>
    </xf>
    <xf numFmtId="0" fontId="18" fillId="2" borderId="53" xfId="549" applyFont="1" applyFill="1" applyBorder="1" applyAlignment="1">
      <alignment horizontal="center"/>
    </xf>
    <xf numFmtId="0" fontId="18" fillId="2" borderId="1" xfId="549" applyFont="1" applyFill="1" applyBorder="1" applyAlignment="1">
      <alignment horizontal="center"/>
    </xf>
    <xf numFmtId="0" fontId="18" fillId="2" borderId="58" xfId="549" applyFont="1" applyFill="1" applyBorder="1" applyAlignment="1">
      <alignment horizontal="center"/>
    </xf>
    <xf numFmtId="0" fontId="18" fillId="2" borderId="24" xfId="549" applyFont="1" applyFill="1" applyBorder="1" applyAlignment="1">
      <alignment horizontal="center"/>
    </xf>
    <xf numFmtId="0" fontId="18" fillId="2" borderId="56" xfId="549" applyFont="1" applyFill="1" applyBorder="1" applyAlignment="1">
      <alignment horizontal="center"/>
    </xf>
    <xf numFmtId="0" fontId="18" fillId="2" borderId="57" xfId="549" applyFont="1" applyFill="1" applyBorder="1" applyAlignment="1">
      <alignment horizontal="center"/>
    </xf>
    <xf numFmtId="0" fontId="18" fillId="2" borderId="25" xfId="549" applyFont="1" applyFill="1" applyBorder="1" applyAlignment="1">
      <alignment horizontal="center"/>
    </xf>
    <xf numFmtId="0" fontId="18" fillId="2" borderId="54" xfId="549" applyFont="1" applyFill="1" applyBorder="1" applyAlignment="1">
      <alignment horizontal="center"/>
    </xf>
    <xf numFmtId="0" fontId="18" fillId="2" borderId="56" xfId="549" applyFont="1" applyFill="1" applyBorder="1" applyAlignment="1">
      <alignment horizontal="center" wrapText="1"/>
    </xf>
    <xf numFmtId="0" fontId="18" fillId="2" borderId="57" xfId="549" applyFont="1" applyFill="1" applyBorder="1" applyAlignment="1">
      <alignment horizontal="center" wrapText="1"/>
    </xf>
  </cellXfs>
  <cellStyles count="556">
    <cellStyle name="Comma 2" xfId="2" xr:uid="{00000000-0005-0000-0000-000000000000}"/>
    <cellStyle name="Comma 2 2" xfId="11" xr:uid="{00000000-0005-0000-0000-000001000000}"/>
    <cellStyle name="Comma 2 2 2" xfId="416" xr:uid="{00000000-0005-0000-0000-000002000000}"/>
    <cellStyle name="Comma 2 2 3" xfId="461" xr:uid="{00000000-0005-0000-0000-000003000000}"/>
    <cellStyle name="Comma 2 2 4" xfId="503" xr:uid="{00000000-0005-0000-0000-000004000000}"/>
    <cellStyle name="Comma 2 3" xfId="415" xr:uid="{00000000-0005-0000-0000-000005000000}"/>
    <cellStyle name="Comma 2 4" xfId="460" xr:uid="{00000000-0005-0000-0000-000006000000}"/>
    <cellStyle name="Comma 2 5" xfId="502" xr:uid="{00000000-0005-0000-0000-000007000000}"/>
    <cellStyle name="Comma 2 6" xfId="10" xr:uid="{00000000-0005-0000-0000-000008000000}"/>
    <cellStyle name="Comma 3" xfId="12" xr:uid="{00000000-0005-0000-0000-000009000000}"/>
    <cellStyle name="Comma 3 2" xfId="417" xr:uid="{00000000-0005-0000-0000-00000A000000}"/>
    <cellStyle name="Comma 3 3" xfId="462" xr:uid="{00000000-0005-0000-0000-00000B000000}"/>
    <cellStyle name="Comma 3 4" xfId="504" xr:uid="{00000000-0005-0000-0000-00000C000000}"/>
    <cellStyle name="Comma 4" xfId="543" xr:uid="{00000000-0005-0000-0000-00000D000000}"/>
    <cellStyle name="Comma 5" xfId="550" xr:uid="{00000000-0005-0000-0000-00000E000000}"/>
    <cellStyle name="Comma 6" xfId="554" xr:uid="{00000000-0005-0000-0000-00000F000000}"/>
    <cellStyle name="Hyperlink" xfId="551" builtinId="8"/>
    <cellStyle name="Normal" xfId="0" builtinId="0"/>
    <cellStyle name="Normal 10" xfId="13" xr:uid="{00000000-0005-0000-0000-000012000000}"/>
    <cellStyle name="Normal 100" xfId="14" xr:uid="{00000000-0005-0000-0000-000013000000}"/>
    <cellStyle name="Normal 101" xfId="15" xr:uid="{00000000-0005-0000-0000-000014000000}"/>
    <cellStyle name="Normal 102" xfId="16" xr:uid="{00000000-0005-0000-0000-000015000000}"/>
    <cellStyle name="Normal 103" xfId="17" xr:uid="{00000000-0005-0000-0000-000016000000}"/>
    <cellStyle name="Normal 104" xfId="18" xr:uid="{00000000-0005-0000-0000-000017000000}"/>
    <cellStyle name="Normal 105" xfId="19" xr:uid="{00000000-0005-0000-0000-000018000000}"/>
    <cellStyle name="Normal 106" xfId="20" xr:uid="{00000000-0005-0000-0000-000019000000}"/>
    <cellStyle name="Normal 107" xfId="21" xr:uid="{00000000-0005-0000-0000-00001A000000}"/>
    <cellStyle name="Normal 108" xfId="22" xr:uid="{00000000-0005-0000-0000-00001B000000}"/>
    <cellStyle name="Normal 109" xfId="23" xr:uid="{00000000-0005-0000-0000-00001C000000}"/>
    <cellStyle name="Normal 11" xfId="24" xr:uid="{00000000-0005-0000-0000-00001D000000}"/>
    <cellStyle name="Normal 110" xfId="25" xr:uid="{00000000-0005-0000-0000-00001E000000}"/>
    <cellStyle name="Normal 111" xfId="26" xr:uid="{00000000-0005-0000-0000-00001F000000}"/>
    <cellStyle name="Normal 112" xfId="27" xr:uid="{00000000-0005-0000-0000-000020000000}"/>
    <cellStyle name="Normal 113" xfId="28" xr:uid="{00000000-0005-0000-0000-000021000000}"/>
    <cellStyle name="Normal 114" xfId="29" xr:uid="{00000000-0005-0000-0000-000022000000}"/>
    <cellStyle name="Normal 115" xfId="30" xr:uid="{00000000-0005-0000-0000-000023000000}"/>
    <cellStyle name="Normal 116" xfId="31" xr:uid="{00000000-0005-0000-0000-000024000000}"/>
    <cellStyle name="Normal 117" xfId="32" xr:uid="{00000000-0005-0000-0000-000025000000}"/>
    <cellStyle name="Normal 118" xfId="33" xr:uid="{00000000-0005-0000-0000-000026000000}"/>
    <cellStyle name="Normal 119" xfId="34" xr:uid="{00000000-0005-0000-0000-000027000000}"/>
    <cellStyle name="Normal 12" xfId="35" xr:uid="{00000000-0005-0000-0000-000028000000}"/>
    <cellStyle name="Normal 120" xfId="36" xr:uid="{00000000-0005-0000-0000-000029000000}"/>
    <cellStyle name="Normal 121" xfId="37" xr:uid="{00000000-0005-0000-0000-00002A000000}"/>
    <cellStyle name="Normal 122" xfId="38" xr:uid="{00000000-0005-0000-0000-00002B000000}"/>
    <cellStyle name="Normal 123" xfId="39" xr:uid="{00000000-0005-0000-0000-00002C000000}"/>
    <cellStyle name="Normal 123 2" xfId="40" xr:uid="{00000000-0005-0000-0000-00002D000000}"/>
    <cellStyle name="Normal 123_OENZ Onshore 2P" xfId="41" xr:uid="{00000000-0005-0000-0000-00002E000000}"/>
    <cellStyle name="Normal 124" xfId="42" xr:uid="{00000000-0005-0000-0000-00002F000000}"/>
    <cellStyle name="Normal 125" xfId="43" xr:uid="{00000000-0005-0000-0000-000030000000}"/>
    <cellStyle name="Normal 126" xfId="44" xr:uid="{00000000-0005-0000-0000-000031000000}"/>
    <cellStyle name="Normal 127" xfId="45" xr:uid="{00000000-0005-0000-0000-000032000000}"/>
    <cellStyle name="Normal 128" xfId="46" xr:uid="{00000000-0005-0000-0000-000033000000}"/>
    <cellStyle name="Normal 129" xfId="47" xr:uid="{00000000-0005-0000-0000-000034000000}"/>
    <cellStyle name="Normal 13" xfId="48" xr:uid="{00000000-0005-0000-0000-000035000000}"/>
    <cellStyle name="Normal 130" xfId="49" xr:uid="{00000000-0005-0000-0000-000036000000}"/>
    <cellStyle name="Normal 131" xfId="50" xr:uid="{00000000-0005-0000-0000-000037000000}"/>
    <cellStyle name="Normal 132" xfId="51" xr:uid="{00000000-0005-0000-0000-000038000000}"/>
    <cellStyle name="Normal 133" xfId="52" xr:uid="{00000000-0005-0000-0000-000039000000}"/>
    <cellStyle name="Normal 134" xfId="53" xr:uid="{00000000-0005-0000-0000-00003A000000}"/>
    <cellStyle name="Normal 135" xfId="54" xr:uid="{00000000-0005-0000-0000-00003B000000}"/>
    <cellStyle name="Normal 136" xfId="55" xr:uid="{00000000-0005-0000-0000-00003C000000}"/>
    <cellStyle name="Normal 137" xfId="56" xr:uid="{00000000-0005-0000-0000-00003D000000}"/>
    <cellStyle name="Normal 138" xfId="57" xr:uid="{00000000-0005-0000-0000-00003E000000}"/>
    <cellStyle name="Normal 139" xfId="58" xr:uid="{00000000-0005-0000-0000-00003F000000}"/>
    <cellStyle name="Normal 14" xfId="59" xr:uid="{00000000-0005-0000-0000-000040000000}"/>
    <cellStyle name="Normal 140" xfId="60" xr:uid="{00000000-0005-0000-0000-000041000000}"/>
    <cellStyle name="Normal 141" xfId="61" xr:uid="{00000000-0005-0000-0000-000042000000}"/>
    <cellStyle name="Normal 142" xfId="62" xr:uid="{00000000-0005-0000-0000-000043000000}"/>
    <cellStyle name="Normal 143" xfId="63" xr:uid="{00000000-0005-0000-0000-000044000000}"/>
    <cellStyle name="Normal 144" xfId="64" xr:uid="{00000000-0005-0000-0000-000045000000}"/>
    <cellStyle name="Normal 145" xfId="65" xr:uid="{00000000-0005-0000-0000-000046000000}"/>
    <cellStyle name="Normal 146" xfId="66" xr:uid="{00000000-0005-0000-0000-000047000000}"/>
    <cellStyle name="Normal 147" xfId="67" xr:uid="{00000000-0005-0000-0000-000048000000}"/>
    <cellStyle name="Normal 147 2" xfId="68" xr:uid="{00000000-0005-0000-0000-000049000000}"/>
    <cellStyle name="Normal 148" xfId="69" xr:uid="{00000000-0005-0000-0000-00004A000000}"/>
    <cellStyle name="Normal 149" xfId="70" xr:uid="{00000000-0005-0000-0000-00004B000000}"/>
    <cellStyle name="Normal 15" xfId="71" xr:uid="{00000000-0005-0000-0000-00004C000000}"/>
    <cellStyle name="Normal 150" xfId="72" xr:uid="{00000000-0005-0000-0000-00004D000000}"/>
    <cellStyle name="Normal 151" xfId="73" xr:uid="{00000000-0005-0000-0000-00004E000000}"/>
    <cellStyle name="Normal 152" xfId="74" xr:uid="{00000000-0005-0000-0000-00004F000000}"/>
    <cellStyle name="Normal 153" xfId="75" xr:uid="{00000000-0005-0000-0000-000050000000}"/>
    <cellStyle name="Normal 154" xfId="76" xr:uid="{00000000-0005-0000-0000-000051000000}"/>
    <cellStyle name="Normal 155" xfId="77" xr:uid="{00000000-0005-0000-0000-000052000000}"/>
    <cellStyle name="Normal 155 2" xfId="78" xr:uid="{00000000-0005-0000-0000-000053000000}"/>
    <cellStyle name="Normal 156" xfId="79" xr:uid="{00000000-0005-0000-0000-000054000000}"/>
    <cellStyle name="Normal 157" xfId="80" xr:uid="{00000000-0005-0000-0000-000055000000}"/>
    <cellStyle name="Normal 158" xfId="81" xr:uid="{00000000-0005-0000-0000-000056000000}"/>
    <cellStyle name="Normal 159" xfId="82" xr:uid="{00000000-0005-0000-0000-000057000000}"/>
    <cellStyle name="Normal 16" xfId="83" xr:uid="{00000000-0005-0000-0000-000058000000}"/>
    <cellStyle name="Normal 16 2" xfId="84" xr:uid="{00000000-0005-0000-0000-000059000000}"/>
    <cellStyle name="Normal 16_OENZ Onshore 2P" xfId="85" xr:uid="{00000000-0005-0000-0000-00005A000000}"/>
    <cellStyle name="Normal 160" xfId="86" xr:uid="{00000000-0005-0000-0000-00005B000000}"/>
    <cellStyle name="Normal 161" xfId="87" xr:uid="{00000000-0005-0000-0000-00005C000000}"/>
    <cellStyle name="Normal 162" xfId="88" xr:uid="{00000000-0005-0000-0000-00005D000000}"/>
    <cellStyle name="Normal 163" xfId="89" xr:uid="{00000000-0005-0000-0000-00005E000000}"/>
    <cellStyle name="Normal 164" xfId="90" xr:uid="{00000000-0005-0000-0000-00005F000000}"/>
    <cellStyle name="Normal 164 2" xfId="91" xr:uid="{00000000-0005-0000-0000-000060000000}"/>
    <cellStyle name="Normal 165" xfId="92" xr:uid="{00000000-0005-0000-0000-000061000000}"/>
    <cellStyle name="Normal 165 2" xfId="93" xr:uid="{00000000-0005-0000-0000-000062000000}"/>
    <cellStyle name="Normal 166" xfId="94" xr:uid="{00000000-0005-0000-0000-000063000000}"/>
    <cellStyle name="Normal 167" xfId="95" xr:uid="{00000000-0005-0000-0000-000064000000}"/>
    <cellStyle name="Normal 168" xfId="96" xr:uid="{00000000-0005-0000-0000-000065000000}"/>
    <cellStyle name="Normal 169" xfId="97" xr:uid="{00000000-0005-0000-0000-000066000000}"/>
    <cellStyle name="Normal 17" xfId="98" xr:uid="{00000000-0005-0000-0000-000067000000}"/>
    <cellStyle name="Normal 17 2" xfId="99" xr:uid="{00000000-0005-0000-0000-000068000000}"/>
    <cellStyle name="Normal 17_OENZ Onshore 2P" xfId="100" xr:uid="{00000000-0005-0000-0000-000069000000}"/>
    <cellStyle name="Normal 170" xfId="101" xr:uid="{00000000-0005-0000-0000-00006A000000}"/>
    <cellStyle name="Normal 171" xfId="102" xr:uid="{00000000-0005-0000-0000-00006B000000}"/>
    <cellStyle name="Normal 172" xfId="103" xr:uid="{00000000-0005-0000-0000-00006C000000}"/>
    <cellStyle name="Normal 173" xfId="9" xr:uid="{00000000-0005-0000-0000-00006D000000}"/>
    <cellStyle name="Normal 174" xfId="104" xr:uid="{00000000-0005-0000-0000-00006E000000}"/>
    <cellStyle name="Normal 175" xfId="105" xr:uid="{00000000-0005-0000-0000-00006F000000}"/>
    <cellStyle name="Normal 176" xfId="106" xr:uid="{00000000-0005-0000-0000-000070000000}"/>
    <cellStyle name="Normal 176 2" xfId="107" xr:uid="{00000000-0005-0000-0000-000071000000}"/>
    <cellStyle name="Normal 177" xfId="108" xr:uid="{00000000-0005-0000-0000-000072000000}"/>
    <cellStyle name="Normal 177 2" xfId="109" xr:uid="{00000000-0005-0000-0000-000073000000}"/>
    <cellStyle name="Normal 178" xfId="110" xr:uid="{00000000-0005-0000-0000-000074000000}"/>
    <cellStyle name="Normal 178 2" xfId="111" xr:uid="{00000000-0005-0000-0000-000075000000}"/>
    <cellStyle name="Normal 179" xfId="112" xr:uid="{00000000-0005-0000-0000-000076000000}"/>
    <cellStyle name="Normal 179 2" xfId="113" xr:uid="{00000000-0005-0000-0000-000077000000}"/>
    <cellStyle name="Normal 18" xfId="114" xr:uid="{00000000-0005-0000-0000-000078000000}"/>
    <cellStyle name="Normal 18 2" xfId="115" xr:uid="{00000000-0005-0000-0000-000079000000}"/>
    <cellStyle name="Normal 18_OENZ Onshore 2P" xfId="116" xr:uid="{00000000-0005-0000-0000-00007A000000}"/>
    <cellStyle name="Normal 180" xfId="117" xr:uid="{00000000-0005-0000-0000-00007B000000}"/>
    <cellStyle name="Normal 180 2" xfId="118" xr:uid="{00000000-0005-0000-0000-00007C000000}"/>
    <cellStyle name="Normal 181" xfId="119" xr:uid="{00000000-0005-0000-0000-00007D000000}"/>
    <cellStyle name="Normal 181 2" xfId="120" xr:uid="{00000000-0005-0000-0000-00007E000000}"/>
    <cellStyle name="Normal 182" xfId="121" xr:uid="{00000000-0005-0000-0000-00007F000000}"/>
    <cellStyle name="Normal 182 2" xfId="122" xr:uid="{00000000-0005-0000-0000-000080000000}"/>
    <cellStyle name="Normal 183" xfId="123" xr:uid="{00000000-0005-0000-0000-000081000000}"/>
    <cellStyle name="Normal 184" xfId="124" xr:uid="{00000000-0005-0000-0000-000082000000}"/>
    <cellStyle name="Normal 185" xfId="125" xr:uid="{00000000-0005-0000-0000-000083000000}"/>
    <cellStyle name="Normal 186" xfId="126" xr:uid="{00000000-0005-0000-0000-000084000000}"/>
    <cellStyle name="Normal 187" xfId="127" xr:uid="{00000000-0005-0000-0000-000085000000}"/>
    <cellStyle name="Normal 188" xfId="128" xr:uid="{00000000-0005-0000-0000-000086000000}"/>
    <cellStyle name="Normal 189" xfId="129" xr:uid="{00000000-0005-0000-0000-000087000000}"/>
    <cellStyle name="Normal 19" xfId="130" xr:uid="{00000000-0005-0000-0000-000088000000}"/>
    <cellStyle name="Normal 190" xfId="131" xr:uid="{00000000-0005-0000-0000-000089000000}"/>
    <cellStyle name="Normal 191" xfId="132" xr:uid="{00000000-0005-0000-0000-00008A000000}"/>
    <cellStyle name="Normal 192" xfId="133" xr:uid="{00000000-0005-0000-0000-00008B000000}"/>
    <cellStyle name="Normal 193" xfId="134" xr:uid="{00000000-0005-0000-0000-00008C000000}"/>
    <cellStyle name="Normal 194" xfId="135" xr:uid="{00000000-0005-0000-0000-00008D000000}"/>
    <cellStyle name="Normal 195" xfId="136" xr:uid="{00000000-0005-0000-0000-00008E000000}"/>
    <cellStyle name="Normal 196" xfId="137" xr:uid="{00000000-0005-0000-0000-00008F000000}"/>
    <cellStyle name="Normal 197" xfId="138" xr:uid="{00000000-0005-0000-0000-000090000000}"/>
    <cellStyle name="Normal 198" xfId="7" xr:uid="{00000000-0005-0000-0000-000091000000}"/>
    <cellStyle name="Normal 198 2" xfId="413" xr:uid="{00000000-0005-0000-0000-000092000000}"/>
    <cellStyle name="Normal 199" xfId="8" xr:uid="{00000000-0005-0000-0000-000093000000}"/>
    <cellStyle name="Normal 199 2" xfId="414" xr:uid="{00000000-0005-0000-0000-000094000000}"/>
    <cellStyle name="Normal 2" xfId="1" xr:uid="{00000000-0005-0000-0000-000095000000}"/>
    <cellStyle name="Normal 2 2" xfId="139" xr:uid="{00000000-0005-0000-0000-000096000000}"/>
    <cellStyle name="Normal 2 3" xfId="371" xr:uid="{00000000-0005-0000-0000-000097000000}"/>
    <cellStyle name="Normal 2 4" xfId="6" xr:uid="{00000000-0005-0000-0000-000098000000}"/>
    <cellStyle name="Normal 20" xfId="140" xr:uid="{00000000-0005-0000-0000-000099000000}"/>
    <cellStyle name="Normal 200" xfId="403" xr:uid="{00000000-0005-0000-0000-00009A000000}"/>
    <cellStyle name="Normal 200 2" xfId="449" xr:uid="{00000000-0005-0000-0000-00009B000000}"/>
    <cellStyle name="Normal 201" xfId="372" xr:uid="{00000000-0005-0000-0000-00009C000000}"/>
    <cellStyle name="Normal 201 2" xfId="418" xr:uid="{00000000-0005-0000-0000-00009D000000}"/>
    <cellStyle name="Normal 202" xfId="402" xr:uid="{00000000-0005-0000-0000-00009E000000}"/>
    <cellStyle name="Normal 202 2" xfId="448" xr:uid="{00000000-0005-0000-0000-00009F000000}"/>
    <cellStyle name="Normal 203" xfId="373" xr:uid="{00000000-0005-0000-0000-0000A0000000}"/>
    <cellStyle name="Normal 203 2" xfId="419" xr:uid="{00000000-0005-0000-0000-0000A1000000}"/>
    <cellStyle name="Normal 204" xfId="401" xr:uid="{00000000-0005-0000-0000-0000A2000000}"/>
    <cellStyle name="Normal 204 2" xfId="447" xr:uid="{00000000-0005-0000-0000-0000A3000000}"/>
    <cellStyle name="Normal 205" xfId="374" xr:uid="{00000000-0005-0000-0000-0000A4000000}"/>
    <cellStyle name="Normal 205 2" xfId="420" xr:uid="{00000000-0005-0000-0000-0000A5000000}"/>
    <cellStyle name="Normal 206" xfId="400" xr:uid="{00000000-0005-0000-0000-0000A6000000}"/>
    <cellStyle name="Normal 206 2" xfId="446" xr:uid="{00000000-0005-0000-0000-0000A7000000}"/>
    <cellStyle name="Normal 207" xfId="375" xr:uid="{00000000-0005-0000-0000-0000A8000000}"/>
    <cellStyle name="Normal 207 2" xfId="421" xr:uid="{00000000-0005-0000-0000-0000A9000000}"/>
    <cellStyle name="Normal 208" xfId="399" xr:uid="{00000000-0005-0000-0000-0000AA000000}"/>
    <cellStyle name="Normal 208 2" xfId="445" xr:uid="{00000000-0005-0000-0000-0000AB000000}"/>
    <cellStyle name="Normal 209" xfId="376" xr:uid="{00000000-0005-0000-0000-0000AC000000}"/>
    <cellStyle name="Normal 209 2" xfId="422" xr:uid="{00000000-0005-0000-0000-0000AD000000}"/>
    <cellStyle name="Normal 21" xfId="141" xr:uid="{00000000-0005-0000-0000-0000AE000000}"/>
    <cellStyle name="Normal 21 2" xfId="142" xr:uid="{00000000-0005-0000-0000-0000AF000000}"/>
    <cellStyle name="Normal 21_OENZ Onshore 2P" xfId="143" xr:uid="{00000000-0005-0000-0000-0000B0000000}"/>
    <cellStyle name="Normal 210" xfId="398" xr:uid="{00000000-0005-0000-0000-0000B1000000}"/>
    <cellStyle name="Normal 210 2" xfId="444" xr:uid="{00000000-0005-0000-0000-0000B2000000}"/>
    <cellStyle name="Normal 211" xfId="404" xr:uid="{00000000-0005-0000-0000-0000B3000000}"/>
    <cellStyle name="Normal 211 2" xfId="450" xr:uid="{00000000-0005-0000-0000-0000B4000000}"/>
    <cellStyle name="Normal 212" xfId="397" xr:uid="{00000000-0005-0000-0000-0000B5000000}"/>
    <cellStyle name="Normal 212 2" xfId="443" xr:uid="{00000000-0005-0000-0000-0000B6000000}"/>
    <cellStyle name="Normal 213" xfId="377" xr:uid="{00000000-0005-0000-0000-0000B7000000}"/>
    <cellStyle name="Normal 213 2" xfId="423" xr:uid="{00000000-0005-0000-0000-0000B8000000}"/>
    <cellStyle name="Normal 214" xfId="396" xr:uid="{00000000-0005-0000-0000-0000B9000000}"/>
    <cellStyle name="Normal 214 2" xfId="442" xr:uid="{00000000-0005-0000-0000-0000BA000000}"/>
    <cellStyle name="Normal 215" xfId="406" xr:uid="{00000000-0005-0000-0000-0000BB000000}"/>
    <cellStyle name="Normal 215 2" xfId="452" xr:uid="{00000000-0005-0000-0000-0000BC000000}"/>
    <cellStyle name="Normal 216" xfId="395" xr:uid="{00000000-0005-0000-0000-0000BD000000}"/>
    <cellStyle name="Normal 216 2" xfId="441" xr:uid="{00000000-0005-0000-0000-0000BE000000}"/>
    <cellStyle name="Normal 217" xfId="405" xr:uid="{00000000-0005-0000-0000-0000BF000000}"/>
    <cellStyle name="Normal 217 2" xfId="451" xr:uid="{00000000-0005-0000-0000-0000C0000000}"/>
    <cellStyle name="Normal 218" xfId="394" xr:uid="{00000000-0005-0000-0000-0000C1000000}"/>
    <cellStyle name="Normal 218 2" xfId="440" xr:uid="{00000000-0005-0000-0000-0000C2000000}"/>
    <cellStyle name="Normal 219" xfId="409" xr:uid="{00000000-0005-0000-0000-0000C3000000}"/>
    <cellStyle name="Normal 219 2" xfId="455" xr:uid="{00000000-0005-0000-0000-0000C4000000}"/>
    <cellStyle name="Normal 22" xfId="144" xr:uid="{00000000-0005-0000-0000-0000C5000000}"/>
    <cellStyle name="Normal 22 2" xfId="145" xr:uid="{00000000-0005-0000-0000-0000C6000000}"/>
    <cellStyle name="Normal 22_OENZ Onshore 2P" xfId="146" xr:uid="{00000000-0005-0000-0000-0000C7000000}"/>
    <cellStyle name="Normal 220" xfId="393" xr:uid="{00000000-0005-0000-0000-0000C8000000}"/>
    <cellStyle name="Normal 220 2" xfId="439" xr:uid="{00000000-0005-0000-0000-0000C9000000}"/>
    <cellStyle name="Normal 221" xfId="408" xr:uid="{00000000-0005-0000-0000-0000CA000000}"/>
    <cellStyle name="Normal 221 2" xfId="454" xr:uid="{00000000-0005-0000-0000-0000CB000000}"/>
    <cellStyle name="Normal 222" xfId="392" xr:uid="{00000000-0005-0000-0000-0000CC000000}"/>
    <cellStyle name="Normal 222 2" xfId="438" xr:uid="{00000000-0005-0000-0000-0000CD000000}"/>
    <cellStyle name="Normal 223" xfId="407" xr:uid="{00000000-0005-0000-0000-0000CE000000}"/>
    <cellStyle name="Normal 223 2" xfId="453" xr:uid="{00000000-0005-0000-0000-0000CF000000}"/>
    <cellStyle name="Normal 224" xfId="391" xr:uid="{00000000-0005-0000-0000-0000D0000000}"/>
    <cellStyle name="Normal 224 2" xfId="437" xr:uid="{00000000-0005-0000-0000-0000D1000000}"/>
    <cellStyle name="Normal 225" xfId="378" xr:uid="{00000000-0005-0000-0000-0000D2000000}"/>
    <cellStyle name="Normal 225 2" xfId="424" xr:uid="{00000000-0005-0000-0000-0000D3000000}"/>
    <cellStyle name="Normal 226" xfId="412" xr:uid="{00000000-0005-0000-0000-0000D4000000}"/>
    <cellStyle name="Normal 226 2" xfId="458" xr:uid="{00000000-0005-0000-0000-0000D5000000}"/>
    <cellStyle name="Normal 227" xfId="379" xr:uid="{00000000-0005-0000-0000-0000D6000000}"/>
    <cellStyle name="Normal 227 2" xfId="425" xr:uid="{00000000-0005-0000-0000-0000D7000000}"/>
    <cellStyle name="Normal 228" xfId="411" xr:uid="{00000000-0005-0000-0000-0000D8000000}"/>
    <cellStyle name="Normal 228 2" xfId="457" xr:uid="{00000000-0005-0000-0000-0000D9000000}"/>
    <cellStyle name="Normal 229" xfId="380" xr:uid="{00000000-0005-0000-0000-0000DA000000}"/>
    <cellStyle name="Normal 229 2" xfId="426" xr:uid="{00000000-0005-0000-0000-0000DB000000}"/>
    <cellStyle name="Normal 23" xfId="147" xr:uid="{00000000-0005-0000-0000-0000DC000000}"/>
    <cellStyle name="Normal 23 2" xfId="148" xr:uid="{00000000-0005-0000-0000-0000DD000000}"/>
    <cellStyle name="Normal 23_OENZ Onshore 2P" xfId="149" xr:uid="{00000000-0005-0000-0000-0000DE000000}"/>
    <cellStyle name="Normal 230" xfId="410" xr:uid="{00000000-0005-0000-0000-0000DF000000}"/>
    <cellStyle name="Normal 230 2" xfId="456" xr:uid="{00000000-0005-0000-0000-0000E0000000}"/>
    <cellStyle name="Normal 231" xfId="381" xr:uid="{00000000-0005-0000-0000-0000E1000000}"/>
    <cellStyle name="Normal 231 2" xfId="427" xr:uid="{00000000-0005-0000-0000-0000E2000000}"/>
    <cellStyle name="Normal 232" xfId="390" xr:uid="{00000000-0005-0000-0000-0000E3000000}"/>
    <cellStyle name="Normal 232 2" xfId="436" xr:uid="{00000000-0005-0000-0000-0000E4000000}"/>
    <cellStyle name="Normal 233" xfId="382" xr:uid="{00000000-0005-0000-0000-0000E5000000}"/>
    <cellStyle name="Normal 233 2" xfId="428" xr:uid="{00000000-0005-0000-0000-0000E6000000}"/>
    <cellStyle name="Normal 234" xfId="389" xr:uid="{00000000-0005-0000-0000-0000E7000000}"/>
    <cellStyle name="Normal 234 2" xfId="435" xr:uid="{00000000-0005-0000-0000-0000E8000000}"/>
    <cellStyle name="Normal 235" xfId="383" xr:uid="{00000000-0005-0000-0000-0000E9000000}"/>
    <cellStyle name="Normal 235 2" xfId="429" xr:uid="{00000000-0005-0000-0000-0000EA000000}"/>
    <cellStyle name="Normal 236" xfId="388" xr:uid="{00000000-0005-0000-0000-0000EB000000}"/>
    <cellStyle name="Normal 236 2" xfId="434" xr:uid="{00000000-0005-0000-0000-0000EC000000}"/>
    <cellStyle name="Normal 237" xfId="384" xr:uid="{00000000-0005-0000-0000-0000ED000000}"/>
    <cellStyle name="Normal 237 2" xfId="430" xr:uid="{00000000-0005-0000-0000-0000EE000000}"/>
    <cellStyle name="Normal 238" xfId="387" xr:uid="{00000000-0005-0000-0000-0000EF000000}"/>
    <cellStyle name="Normal 238 2" xfId="433" xr:uid="{00000000-0005-0000-0000-0000F0000000}"/>
    <cellStyle name="Normal 239" xfId="385" xr:uid="{00000000-0005-0000-0000-0000F1000000}"/>
    <cellStyle name="Normal 239 2" xfId="431" xr:uid="{00000000-0005-0000-0000-0000F2000000}"/>
    <cellStyle name="Normal 24" xfId="150" xr:uid="{00000000-0005-0000-0000-0000F3000000}"/>
    <cellStyle name="Normal 24 2" xfId="151" xr:uid="{00000000-0005-0000-0000-0000F4000000}"/>
    <cellStyle name="Normal 24_OENZ Onshore 2P" xfId="152" xr:uid="{00000000-0005-0000-0000-0000F5000000}"/>
    <cellStyle name="Normal 240" xfId="386" xr:uid="{00000000-0005-0000-0000-0000F6000000}"/>
    <cellStyle name="Normal 240 2" xfId="432" xr:uid="{00000000-0005-0000-0000-0000F7000000}"/>
    <cellStyle name="Normal 241" xfId="459" xr:uid="{00000000-0005-0000-0000-0000F8000000}"/>
    <cellStyle name="Normal 241 2" xfId="505" xr:uid="{00000000-0005-0000-0000-0000F9000000}"/>
    <cellStyle name="Normal 242" xfId="486" xr:uid="{00000000-0005-0000-0000-0000FA000000}"/>
    <cellStyle name="Normal 242 2" xfId="528" xr:uid="{00000000-0005-0000-0000-0000FB000000}"/>
    <cellStyle name="Normal 243" xfId="487" xr:uid="{00000000-0005-0000-0000-0000FC000000}"/>
    <cellStyle name="Normal 243 2" xfId="529" xr:uid="{00000000-0005-0000-0000-0000FD000000}"/>
    <cellStyle name="Normal 244" xfId="484" xr:uid="{00000000-0005-0000-0000-0000FE000000}"/>
    <cellStyle name="Normal 244 2" xfId="526" xr:uid="{00000000-0005-0000-0000-0000FF000000}"/>
    <cellStyle name="Normal 245" xfId="463" xr:uid="{00000000-0005-0000-0000-000000010000}"/>
    <cellStyle name="Normal 245 2" xfId="506" xr:uid="{00000000-0005-0000-0000-000001010000}"/>
    <cellStyle name="Normal 246" xfId="483" xr:uid="{00000000-0005-0000-0000-000002010000}"/>
    <cellStyle name="Normal 246 2" xfId="525" xr:uid="{00000000-0005-0000-0000-000003010000}"/>
    <cellStyle name="Normal 247" xfId="464" xr:uid="{00000000-0005-0000-0000-000004010000}"/>
    <cellStyle name="Normal 247 2" xfId="507" xr:uid="{00000000-0005-0000-0000-000005010000}"/>
    <cellStyle name="Normal 248" xfId="482" xr:uid="{00000000-0005-0000-0000-000006010000}"/>
    <cellStyle name="Normal 248 2" xfId="524" xr:uid="{00000000-0005-0000-0000-000007010000}"/>
    <cellStyle name="Normal 249" xfId="465" xr:uid="{00000000-0005-0000-0000-000008010000}"/>
    <cellStyle name="Normal 249 2" xfId="508" xr:uid="{00000000-0005-0000-0000-000009010000}"/>
    <cellStyle name="Normal 25" xfId="153" xr:uid="{00000000-0005-0000-0000-00000A010000}"/>
    <cellStyle name="Normal 25 2" xfId="154" xr:uid="{00000000-0005-0000-0000-00000B010000}"/>
    <cellStyle name="Normal 25_OENZ Onshore 2P" xfId="155" xr:uid="{00000000-0005-0000-0000-00000C010000}"/>
    <cellStyle name="Normal 250" xfId="481" xr:uid="{00000000-0005-0000-0000-00000D010000}"/>
    <cellStyle name="Normal 250 2" xfId="523" xr:uid="{00000000-0005-0000-0000-00000E010000}"/>
    <cellStyle name="Normal 251" xfId="466" xr:uid="{00000000-0005-0000-0000-00000F010000}"/>
    <cellStyle name="Normal 251 2" xfId="509" xr:uid="{00000000-0005-0000-0000-000010010000}"/>
    <cellStyle name="Normal 252" xfId="480" xr:uid="{00000000-0005-0000-0000-000011010000}"/>
    <cellStyle name="Normal 252 2" xfId="522" xr:uid="{00000000-0005-0000-0000-000012010000}"/>
    <cellStyle name="Normal 253" xfId="467" xr:uid="{00000000-0005-0000-0000-000013010000}"/>
    <cellStyle name="Normal 253 2" xfId="510" xr:uid="{00000000-0005-0000-0000-000014010000}"/>
    <cellStyle name="Normal 254" xfId="479" xr:uid="{00000000-0005-0000-0000-000015010000}"/>
    <cellStyle name="Normal 254 2" xfId="521" xr:uid="{00000000-0005-0000-0000-000016010000}"/>
    <cellStyle name="Normal 255" xfId="468" xr:uid="{00000000-0005-0000-0000-000017010000}"/>
    <cellStyle name="Normal 255 2" xfId="511" xr:uid="{00000000-0005-0000-0000-000018010000}"/>
    <cellStyle name="Normal 256" xfId="478" xr:uid="{00000000-0005-0000-0000-000019010000}"/>
    <cellStyle name="Normal 256 2" xfId="520" xr:uid="{00000000-0005-0000-0000-00001A010000}"/>
    <cellStyle name="Normal 257" xfId="496" xr:uid="{00000000-0005-0000-0000-00001B010000}"/>
    <cellStyle name="Normal 257 2" xfId="538" xr:uid="{00000000-0005-0000-0000-00001C010000}"/>
    <cellStyle name="Normal 258" xfId="477" xr:uid="{00000000-0005-0000-0000-00001D010000}"/>
    <cellStyle name="Normal 258 2" xfId="519" xr:uid="{00000000-0005-0000-0000-00001E010000}"/>
    <cellStyle name="Normal 259" xfId="495" xr:uid="{00000000-0005-0000-0000-00001F010000}"/>
    <cellStyle name="Normal 259 2" xfId="537" xr:uid="{00000000-0005-0000-0000-000020010000}"/>
    <cellStyle name="Normal 26" xfId="156" xr:uid="{00000000-0005-0000-0000-000021010000}"/>
    <cellStyle name="Normal 26 2" xfId="157" xr:uid="{00000000-0005-0000-0000-000022010000}"/>
    <cellStyle name="Normal 26 2 2" xfId="158" xr:uid="{00000000-0005-0000-0000-000023010000}"/>
    <cellStyle name="Normal 26_OENZ Onshore 2P" xfId="159" xr:uid="{00000000-0005-0000-0000-000024010000}"/>
    <cellStyle name="Normal 260" xfId="476" xr:uid="{00000000-0005-0000-0000-000025010000}"/>
    <cellStyle name="Normal 260 2" xfId="518" xr:uid="{00000000-0005-0000-0000-000026010000}"/>
    <cellStyle name="Normal 261" xfId="494" xr:uid="{00000000-0005-0000-0000-000027010000}"/>
    <cellStyle name="Normal 261 2" xfId="536" xr:uid="{00000000-0005-0000-0000-000028010000}"/>
    <cellStyle name="Normal 262" xfId="475" xr:uid="{00000000-0005-0000-0000-000029010000}"/>
    <cellStyle name="Normal 262 2" xfId="517" xr:uid="{00000000-0005-0000-0000-00002A010000}"/>
    <cellStyle name="Normal 263" xfId="493" xr:uid="{00000000-0005-0000-0000-00002B010000}"/>
    <cellStyle name="Normal 263 2" xfId="535" xr:uid="{00000000-0005-0000-0000-00002C010000}"/>
    <cellStyle name="Normal 264" xfId="474" xr:uid="{00000000-0005-0000-0000-00002D010000}"/>
    <cellStyle name="Normal 264 2" xfId="516" xr:uid="{00000000-0005-0000-0000-00002E010000}"/>
    <cellStyle name="Normal 265" xfId="492" xr:uid="{00000000-0005-0000-0000-00002F010000}"/>
    <cellStyle name="Normal 265 2" xfId="534" xr:uid="{00000000-0005-0000-0000-000030010000}"/>
    <cellStyle name="Normal 266" xfId="473" xr:uid="{00000000-0005-0000-0000-000031010000}"/>
    <cellStyle name="Normal 266 2" xfId="515" xr:uid="{00000000-0005-0000-0000-000032010000}"/>
    <cellStyle name="Normal 267" xfId="491" xr:uid="{00000000-0005-0000-0000-000033010000}"/>
    <cellStyle name="Normal 267 2" xfId="533" xr:uid="{00000000-0005-0000-0000-000034010000}"/>
    <cellStyle name="Normal 268" xfId="485" xr:uid="{00000000-0005-0000-0000-000035010000}"/>
    <cellStyle name="Normal 268 2" xfId="527" xr:uid="{00000000-0005-0000-0000-000036010000}"/>
    <cellStyle name="Normal 269" xfId="490" xr:uid="{00000000-0005-0000-0000-000037010000}"/>
    <cellStyle name="Normal 269 2" xfId="532" xr:uid="{00000000-0005-0000-0000-000038010000}"/>
    <cellStyle name="Normal 27" xfId="160" xr:uid="{00000000-0005-0000-0000-000039010000}"/>
    <cellStyle name="Normal 27 2" xfId="161" xr:uid="{00000000-0005-0000-0000-00003A010000}"/>
    <cellStyle name="Normal 27_OENZ Onshore 2P" xfId="162" xr:uid="{00000000-0005-0000-0000-00003B010000}"/>
    <cellStyle name="Normal 270" xfId="488" xr:uid="{00000000-0005-0000-0000-00003C010000}"/>
    <cellStyle name="Normal 270 2" xfId="530" xr:uid="{00000000-0005-0000-0000-00003D010000}"/>
    <cellStyle name="Normal 271" xfId="489" xr:uid="{00000000-0005-0000-0000-00003E010000}"/>
    <cellStyle name="Normal 271 2" xfId="531" xr:uid="{00000000-0005-0000-0000-00003F010000}"/>
    <cellStyle name="Normal 272" xfId="500" xr:uid="{00000000-0005-0000-0000-000040010000}"/>
    <cellStyle name="Normal 272 2" xfId="542" xr:uid="{00000000-0005-0000-0000-000041010000}"/>
    <cellStyle name="Normal 273" xfId="469" xr:uid="{00000000-0005-0000-0000-000042010000}"/>
    <cellStyle name="Normal 273 2" xfId="512" xr:uid="{00000000-0005-0000-0000-000043010000}"/>
    <cellStyle name="Normal 274" xfId="499" xr:uid="{00000000-0005-0000-0000-000044010000}"/>
    <cellStyle name="Normal 274 2" xfId="541" xr:uid="{00000000-0005-0000-0000-000045010000}"/>
    <cellStyle name="Normal 275" xfId="470" xr:uid="{00000000-0005-0000-0000-000046010000}"/>
    <cellStyle name="Normal 275 2" xfId="513" xr:uid="{00000000-0005-0000-0000-000047010000}"/>
    <cellStyle name="Normal 276" xfId="498" xr:uid="{00000000-0005-0000-0000-000048010000}"/>
    <cellStyle name="Normal 276 2" xfId="540" xr:uid="{00000000-0005-0000-0000-000049010000}"/>
    <cellStyle name="Normal 277" xfId="471" xr:uid="{00000000-0005-0000-0000-00004A010000}"/>
    <cellStyle name="Normal 277 2" xfId="514" xr:uid="{00000000-0005-0000-0000-00004B010000}"/>
    <cellStyle name="Normal 278" xfId="497" xr:uid="{00000000-0005-0000-0000-00004C010000}"/>
    <cellStyle name="Normal 278 2" xfId="539" xr:uid="{00000000-0005-0000-0000-00004D010000}"/>
    <cellStyle name="Normal 279" xfId="472" xr:uid="{00000000-0005-0000-0000-00004E010000}"/>
    <cellStyle name="Normal 28" xfId="163" xr:uid="{00000000-0005-0000-0000-00004F010000}"/>
    <cellStyle name="Normal 28 2" xfId="164" xr:uid="{00000000-0005-0000-0000-000050010000}"/>
    <cellStyle name="Normal 28_OENZ Onshore 2P" xfId="165" xr:uid="{00000000-0005-0000-0000-000051010000}"/>
    <cellStyle name="Normal 280" xfId="501" xr:uid="{00000000-0005-0000-0000-000052010000}"/>
    <cellStyle name="Normal 281" xfId="5" xr:uid="{00000000-0005-0000-0000-000053010000}"/>
    <cellStyle name="Normal 282" xfId="545" xr:uid="{00000000-0005-0000-0000-000054010000}"/>
    <cellStyle name="Normal 283" xfId="546" xr:uid="{00000000-0005-0000-0000-000055010000}"/>
    <cellStyle name="Normal 284" xfId="547" xr:uid="{00000000-0005-0000-0000-000056010000}"/>
    <cellStyle name="Normal 285" xfId="549" xr:uid="{00000000-0005-0000-0000-000057010000}"/>
    <cellStyle name="Normal 286" xfId="552" xr:uid="{00000000-0005-0000-0000-000058010000}"/>
    <cellStyle name="Normal 287" xfId="553" xr:uid="{00000000-0005-0000-0000-000059010000}"/>
    <cellStyle name="Normal 29" xfId="166" xr:uid="{00000000-0005-0000-0000-00005A010000}"/>
    <cellStyle name="Normal 29 2" xfId="167" xr:uid="{00000000-0005-0000-0000-00005B010000}"/>
    <cellStyle name="Normal 29_OENZ Onshore 2P" xfId="168" xr:uid="{00000000-0005-0000-0000-00005C010000}"/>
    <cellStyle name="Normal 3" xfId="169" xr:uid="{00000000-0005-0000-0000-00005D010000}"/>
    <cellStyle name="Normal 3 2" xfId="544" xr:uid="{00000000-0005-0000-0000-00005E010000}"/>
    <cellStyle name="Normal 30" xfId="170" xr:uid="{00000000-0005-0000-0000-00005F010000}"/>
    <cellStyle name="Normal 30 2" xfId="171" xr:uid="{00000000-0005-0000-0000-000060010000}"/>
    <cellStyle name="Normal 30_OENZ Onshore 2P" xfId="172" xr:uid="{00000000-0005-0000-0000-000061010000}"/>
    <cellStyle name="Normal 31" xfId="173" xr:uid="{00000000-0005-0000-0000-000062010000}"/>
    <cellStyle name="Normal 31 2" xfId="174" xr:uid="{00000000-0005-0000-0000-000063010000}"/>
    <cellStyle name="Normal 31_OENZ Onshore 2P" xfId="175" xr:uid="{00000000-0005-0000-0000-000064010000}"/>
    <cellStyle name="Normal 32" xfId="176" xr:uid="{00000000-0005-0000-0000-000065010000}"/>
    <cellStyle name="Normal 32 2" xfId="177" xr:uid="{00000000-0005-0000-0000-000066010000}"/>
    <cellStyle name="Normal 32_OENZ Onshore 2P" xfId="178" xr:uid="{00000000-0005-0000-0000-000067010000}"/>
    <cellStyle name="Normal 33" xfId="179" xr:uid="{00000000-0005-0000-0000-000068010000}"/>
    <cellStyle name="Normal 33 2" xfId="180" xr:uid="{00000000-0005-0000-0000-000069010000}"/>
    <cellStyle name="Normal 33_OENZ Onshore 2P" xfId="181" xr:uid="{00000000-0005-0000-0000-00006A010000}"/>
    <cellStyle name="Normal 34" xfId="182" xr:uid="{00000000-0005-0000-0000-00006B010000}"/>
    <cellStyle name="Normal 34 2" xfId="183" xr:uid="{00000000-0005-0000-0000-00006C010000}"/>
    <cellStyle name="Normal 34_OENZ Onshore 2P" xfId="184" xr:uid="{00000000-0005-0000-0000-00006D010000}"/>
    <cellStyle name="Normal 35" xfId="185" xr:uid="{00000000-0005-0000-0000-00006E010000}"/>
    <cellStyle name="Normal 35 2" xfId="186" xr:uid="{00000000-0005-0000-0000-00006F010000}"/>
    <cellStyle name="Normal 35_OENZ Onshore 2P" xfId="187" xr:uid="{00000000-0005-0000-0000-000070010000}"/>
    <cellStyle name="Normal 36" xfId="188" xr:uid="{00000000-0005-0000-0000-000071010000}"/>
    <cellStyle name="Normal 36 2" xfId="189" xr:uid="{00000000-0005-0000-0000-000072010000}"/>
    <cellStyle name="Normal 36_OENZ Onshore 2P" xfId="190" xr:uid="{00000000-0005-0000-0000-000073010000}"/>
    <cellStyle name="Normal 37" xfId="191" xr:uid="{00000000-0005-0000-0000-000074010000}"/>
    <cellStyle name="Normal 37 2" xfId="192" xr:uid="{00000000-0005-0000-0000-000075010000}"/>
    <cellStyle name="Normal 37_OENZ Onshore 2P" xfId="193" xr:uid="{00000000-0005-0000-0000-000076010000}"/>
    <cellStyle name="Normal 38" xfId="194" xr:uid="{00000000-0005-0000-0000-000077010000}"/>
    <cellStyle name="Normal 38 2" xfId="195" xr:uid="{00000000-0005-0000-0000-000078010000}"/>
    <cellStyle name="Normal 38_OENZ Onshore 2P" xfId="196" xr:uid="{00000000-0005-0000-0000-000079010000}"/>
    <cellStyle name="Normal 39" xfId="197" xr:uid="{00000000-0005-0000-0000-00007A010000}"/>
    <cellStyle name="Normal 39 2" xfId="198" xr:uid="{00000000-0005-0000-0000-00007B010000}"/>
    <cellStyle name="Normal 39_OENZ Onshore 2P" xfId="199" xr:uid="{00000000-0005-0000-0000-00007C010000}"/>
    <cellStyle name="Normal 4" xfId="200" xr:uid="{00000000-0005-0000-0000-00007D010000}"/>
    <cellStyle name="Normal 40" xfId="201" xr:uid="{00000000-0005-0000-0000-00007E010000}"/>
    <cellStyle name="Normal 40 2" xfId="202" xr:uid="{00000000-0005-0000-0000-00007F010000}"/>
    <cellStyle name="Normal 40_OENZ Onshore 2P" xfId="203" xr:uid="{00000000-0005-0000-0000-000080010000}"/>
    <cellStyle name="Normal 41" xfId="204" xr:uid="{00000000-0005-0000-0000-000081010000}"/>
    <cellStyle name="Normal 42" xfId="205" xr:uid="{00000000-0005-0000-0000-000082010000}"/>
    <cellStyle name="Normal 42 2" xfId="206" xr:uid="{00000000-0005-0000-0000-000083010000}"/>
    <cellStyle name="Normal 42_OENZ Onshore 2P" xfId="207" xr:uid="{00000000-0005-0000-0000-000084010000}"/>
    <cellStyle name="Normal 43" xfId="208" xr:uid="{00000000-0005-0000-0000-000085010000}"/>
    <cellStyle name="Normal 43 2" xfId="209" xr:uid="{00000000-0005-0000-0000-000086010000}"/>
    <cellStyle name="Normal 43_OENZ Onshore 2P" xfId="210" xr:uid="{00000000-0005-0000-0000-000087010000}"/>
    <cellStyle name="Normal 44" xfId="211" xr:uid="{00000000-0005-0000-0000-000088010000}"/>
    <cellStyle name="Normal 44 2" xfId="212" xr:uid="{00000000-0005-0000-0000-000089010000}"/>
    <cellStyle name="Normal 44_OENZ Onshore 2P" xfId="213" xr:uid="{00000000-0005-0000-0000-00008A010000}"/>
    <cellStyle name="Normal 45" xfId="214" xr:uid="{00000000-0005-0000-0000-00008B010000}"/>
    <cellStyle name="Normal 45 2" xfId="215" xr:uid="{00000000-0005-0000-0000-00008C010000}"/>
    <cellStyle name="Normal 45_OENZ Onshore 2P" xfId="216" xr:uid="{00000000-0005-0000-0000-00008D010000}"/>
    <cellStyle name="Normal 46" xfId="217" xr:uid="{00000000-0005-0000-0000-00008E010000}"/>
    <cellStyle name="Normal 46 2" xfId="218" xr:uid="{00000000-0005-0000-0000-00008F010000}"/>
    <cellStyle name="Normal 46_OENZ Onshore 2P" xfId="219" xr:uid="{00000000-0005-0000-0000-000090010000}"/>
    <cellStyle name="Normal 47" xfId="220" xr:uid="{00000000-0005-0000-0000-000091010000}"/>
    <cellStyle name="Normal 47 2" xfId="221" xr:uid="{00000000-0005-0000-0000-000092010000}"/>
    <cellStyle name="Normal 47_OENZ Onshore 2P" xfId="222" xr:uid="{00000000-0005-0000-0000-000093010000}"/>
    <cellStyle name="Normal 48" xfId="223" xr:uid="{00000000-0005-0000-0000-000094010000}"/>
    <cellStyle name="Normal 48 2" xfId="224" xr:uid="{00000000-0005-0000-0000-000095010000}"/>
    <cellStyle name="Normal 48_OENZ Onshore 2P" xfId="225" xr:uid="{00000000-0005-0000-0000-000096010000}"/>
    <cellStyle name="Normal 49" xfId="226" xr:uid="{00000000-0005-0000-0000-000097010000}"/>
    <cellStyle name="Normal 49 2" xfId="227" xr:uid="{00000000-0005-0000-0000-000098010000}"/>
    <cellStyle name="Normal 49_OENZ Onshore 2P" xfId="228" xr:uid="{00000000-0005-0000-0000-000099010000}"/>
    <cellStyle name="Normal 5" xfId="229" xr:uid="{00000000-0005-0000-0000-00009A010000}"/>
    <cellStyle name="Normal 50" xfId="230" xr:uid="{00000000-0005-0000-0000-00009B010000}"/>
    <cellStyle name="Normal 50 2" xfId="231" xr:uid="{00000000-0005-0000-0000-00009C010000}"/>
    <cellStyle name="Normal 50_OENZ Onshore 2P" xfId="232" xr:uid="{00000000-0005-0000-0000-00009D010000}"/>
    <cellStyle name="Normal 51" xfId="233" xr:uid="{00000000-0005-0000-0000-00009E010000}"/>
    <cellStyle name="Normal 51 2" xfId="234" xr:uid="{00000000-0005-0000-0000-00009F010000}"/>
    <cellStyle name="Normal 51_OENZ Onshore 2P" xfId="235" xr:uid="{00000000-0005-0000-0000-0000A0010000}"/>
    <cellStyle name="Normal 52" xfId="236" xr:uid="{00000000-0005-0000-0000-0000A1010000}"/>
    <cellStyle name="Normal 52 2" xfId="237" xr:uid="{00000000-0005-0000-0000-0000A2010000}"/>
    <cellStyle name="Normal 52_OENZ Onshore 2P" xfId="238" xr:uid="{00000000-0005-0000-0000-0000A3010000}"/>
    <cellStyle name="Normal 53" xfId="239" xr:uid="{00000000-0005-0000-0000-0000A4010000}"/>
    <cellStyle name="Normal 53 2" xfId="240" xr:uid="{00000000-0005-0000-0000-0000A5010000}"/>
    <cellStyle name="Normal 53_OENZ Onshore 2P" xfId="241" xr:uid="{00000000-0005-0000-0000-0000A6010000}"/>
    <cellStyle name="Normal 54" xfId="242" xr:uid="{00000000-0005-0000-0000-0000A7010000}"/>
    <cellStyle name="Normal 54 2" xfId="243" xr:uid="{00000000-0005-0000-0000-0000A8010000}"/>
    <cellStyle name="Normal 54_OENZ Onshore 2P" xfId="244" xr:uid="{00000000-0005-0000-0000-0000A9010000}"/>
    <cellStyle name="Normal 55" xfId="245" xr:uid="{00000000-0005-0000-0000-0000AA010000}"/>
    <cellStyle name="Normal 55 2" xfId="246" xr:uid="{00000000-0005-0000-0000-0000AB010000}"/>
    <cellStyle name="Normal 55_OENZ Onshore 2P" xfId="247" xr:uid="{00000000-0005-0000-0000-0000AC010000}"/>
    <cellStyle name="Normal 56" xfId="248" xr:uid="{00000000-0005-0000-0000-0000AD010000}"/>
    <cellStyle name="Normal 56 2" xfId="249" xr:uid="{00000000-0005-0000-0000-0000AE010000}"/>
    <cellStyle name="Normal 56_OENZ Onshore 2P" xfId="250" xr:uid="{00000000-0005-0000-0000-0000AF010000}"/>
    <cellStyle name="Normal 57" xfId="251" xr:uid="{00000000-0005-0000-0000-0000B0010000}"/>
    <cellStyle name="Normal 57 2" xfId="252" xr:uid="{00000000-0005-0000-0000-0000B1010000}"/>
    <cellStyle name="Normal 57_OENZ Onshore 2P" xfId="253" xr:uid="{00000000-0005-0000-0000-0000B2010000}"/>
    <cellStyle name="Normal 58" xfId="254" xr:uid="{00000000-0005-0000-0000-0000B3010000}"/>
    <cellStyle name="Normal 58 2" xfId="255" xr:uid="{00000000-0005-0000-0000-0000B4010000}"/>
    <cellStyle name="Normal 58_OENZ Onshore 2P" xfId="256" xr:uid="{00000000-0005-0000-0000-0000B5010000}"/>
    <cellStyle name="Normal 59" xfId="257" xr:uid="{00000000-0005-0000-0000-0000B6010000}"/>
    <cellStyle name="Normal 59 2" xfId="258" xr:uid="{00000000-0005-0000-0000-0000B7010000}"/>
    <cellStyle name="Normal 59_OENZ Onshore 2P" xfId="259" xr:uid="{00000000-0005-0000-0000-0000B8010000}"/>
    <cellStyle name="Normal 6" xfId="260" xr:uid="{00000000-0005-0000-0000-0000B9010000}"/>
    <cellStyle name="Normal 6 2" xfId="261" xr:uid="{00000000-0005-0000-0000-0000BA010000}"/>
    <cellStyle name="Normal 6_OENZ Onshore 2P" xfId="262" xr:uid="{00000000-0005-0000-0000-0000BB010000}"/>
    <cellStyle name="Normal 60" xfId="263" xr:uid="{00000000-0005-0000-0000-0000BC010000}"/>
    <cellStyle name="Normal 60 2" xfId="264" xr:uid="{00000000-0005-0000-0000-0000BD010000}"/>
    <cellStyle name="Normal 60_OENZ Onshore 2P" xfId="265" xr:uid="{00000000-0005-0000-0000-0000BE010000}"/>
    <cellStyle name="Normal 61" xfId="266" xr:uid="{00000000-0005-0000-0000-0000BF010000}"/>
    <cellStyle name="Normal 61 2" xfId="267" xr:uid="{00000000-0005-0000-0000-0000C0010000}"/>
    <cellStyle name="Normal 61_OENZ Onshore 2P" xfId="268" xr:uid="{00000000-0005-0000-0000-0000C1010000}"/>
    <cellStyle name="Normal 62" xfId="269" xr:uid="{00000000-0005-0000-0000-0000C2010000}"/>
    <cellStyle name="Normal 62 2" xfId="270" xr:uid="{00000000-0005-0000-0000-0000C3010000}"/>
    <cellStyle name="Normal 62_OENZ Onshore 2P" xfId="271" xr:uid="{00000000-0005-0000-0000-0000C4010000}"/>
    <cellStyle name="Normal 63" xfId="272" xr:uid="{00000000-0005-0000-0000-0000C5010000}"/>
    <cellStyle name="Normal 63 2" xfId="273" xr:uid="{00000000-0005-0000-0000-0000C6010000}"/>
    <cellStyle name="Normal 63_OENZ Onshore 2P" xfId="274" xr:uid="{00000000-0005-0000-0000-0000C7010000}"/>
    <cellStyle name="Normal 64" xfId="275" xr:uid="{00000000-0005-0000-0000-0000C8010000}"/>
    <cellStyle name="Normal 64 2" xfId="276" xr:uid="{00000000-0005-0000-0000-0000C9010000}"/>
    <cellStyle name="Normal 64_OENZ Onshore 2P" xfId="277" xr:uid="{00000000-0005-0000-0000-0000CA010000}"/>
    <cellStyle name="Normal 65" xfId="278" xr:uid="{00000000-0005-0000-0000-0000CB010000}"/>
    <cellStyle name="Normal 65 2" xfId="279" xr:uid="{00000000-0005-0000-0000-0000CC010000}"/>
    <cellStyle name="Normal 65_OENZ Onshore 2P" xfId="280" xr:uid="{00000000-0005-0000-0000-0000CD010000}"/>
    <cellStyle name="Normal 66" xfId="281" xr:uid="{00000000-0005-0000-0000-0000CE010000}"/>
    <cellStyle name="Normal 66 2" xfId="282" xr:uid="{00000000-0005-0000-0000-0000CF010000}"/>
    <cellStyle name="Normal 66_OENZ Onshore 2P" xfId="283" xr:uid="{00000000-0005-0000-0000-0000D0010000}"/>
    <cellStyle name="Normal 67" xfId="284" xr:uid="{00000000-0005-0000-0000-0000D1010000}"/>
    <cellStyle name="Normal 67 2" xfId="285" xr:uid="{00000000-0005-0000-0000-0000D2010000}"/>
    <cellStyle name="Normal 67_OENZ Onshore 2P" xfId="286" xr:uid="{00000000-0005-0000-0000-0000D3010000}"/>
    <cellStyle name="Normal 68" xfId="287" xr:uid="{00000000-0005-0000-0000-0000D4010000}"/>
    <cellStyle name="Normal 68 2" xfId="288" xr:uid="{00000000-0005-0000-0000-0000D5010000}"/>
    <cellStyle name="Normal 68_OENZ Onshore 2P" xfId="289" xr:uid="{00000000-0005-0000-0000-0000D6010000}"/>
    <cellStyle name="Normal 69" xfId="290" xr:uid="{00000000-0005-0000-0000-0000D7010000}"/>
    <cellStyle name="Normal 69 2" xfId="291" xr:uid="{00000000-0005-0000-0000-0000D8010000}"/>
    <cellStyle name="Normal 69_OENZ Onshore 2P" xfId="292" xr:uid="{00000000-0005-0000-0000-0000D9010000}"/>
    <cellStyle name="Normal 7" xfId="293" xr:uid="{00000000-0005-0000-0000-0000DA010000}"/>
    <cellStyle name="Normal 7 2" xfId="294" xr:uid="{00000000-0005-0000-0000-0000DB010000}"/>
    <cellStyle name="Normal 7_OENZ Onshore 2P" xfId="295" xr:uid="{00000000-0005-0000-0000-0000DC010000}"/>
    <cellStyle name="Normal 70" xfId="296" xr:uid="{00000000-0005-0000-0000-0000DD010000}"/>
    <cellStyle name="Normal 70 2" xfId="297" xr:uid="{00000000-0005-0000-0000-0000DE010000}"/>
    <cellStyle name="Normal 70_OENZ Onshore 2P" xfId="298" xr:uid="{00000000-0005-0000-0000-0000DF010000}"/>
    <cellStyle name="Normal 71" xfId="299" xr:uid="{00000000-0005-0000-0000-0000E0010000}"/>
    <cellStyle name="Normal 71 2" xfId="300" xr:uid="{00000000-0005-0000-0000-0000E1010000}"/>
    <cellStyle name="Normal 71_OENZ Onshore 2P" xfId="301" xr:uid="{00000000-0005-0000-0000-0000E2010000}"/>
    <cellStyle name="Normal 72" xfId="302" xr:uid="{00000000-0005-0000-0000-0000E3010000}"/>
    <cellStyle name="Normal 72 2" xfId="303" xr:uid="{00000000-0005-0000-0000-0000E4010000}"/>
    <cellStyle name="Normal 72_OENZ Onshore 2P" xfId="304" xr:uid="{00000000-0005-0000-0000-0000E5010000}"/>
    <cellStyle name="Normal 73" xfId="305" xr:uid="{00000000-0005-0000-0000-0000E6010000}"/>
    <cellStyle name="Normal 73 2" xfId="306" xr:uid="{00000000-0005-0000-0000-0000E7010000}"/>
    <cellStyle name="Normal 73_OENZ Onshore 2P" xfId="307" xr:uid="{00000000-0005-0000-0000-0000E8010000}"/>
    <cellStyle name="Normal 74" xfId="308" xr:uid="{00000000-0005-0000-0000-0000E9010000}"/>
    <cellStyle name="Normal 74 2" xfId="309" xr:uid="{00000000-0005-0000-0000-0000EA010000}"/>
    <cellStyle name="Normal 74_OENZ Onshore 2P" xfId="310" xr:uid="{00000000-0005-0000-0000-0000EB010000}"/>
    <cellStyle name="Normal 75" xfId="311" xr:uid="{00000000-0005-0000-0000-0000EC010000}"/>
    <cellStyle name="Normal 75 2" xfId="312" xr:uid="{00000000-0005-0000-0000-0000ED010000}"/>
    <cellStyle name="Normal 75_OENZ Onshore 2P" xfId="313" xr:uid="{00000000-0005-0000-0000-0000EE010000}"/>
    <cellStyle name="Normal 76" xfId="314" xr:uid="{00000000-0005-0000-0000-0000EF010000}"/>
    <cellStyle name="Normal 76 2" xfId="315" xr:uid="{00000000-0005-0000-0000-0000F0010000}"/>
    <cellStyle name="Normal 76_OENZ Onshore 2P" xfId="316" xr:uid="{00000000-0005-0000-0000-0000F1010000}"/>
    <cellStyle name="Normal 77" xfId="317" xr:uid="{00000000-0005-0000-0000-0000F2010000}"/>
    <cellStyle name="Normal 77 2" xfId="318" xr:uid="{00000000-0005-0000-0000-0000F3010000}"/>
    <cellStyle name="Normal 77_OENZ Onshore 2P" xfId="319" xr:uid="{00000000-0005-0000-0000-0000F4010000}"/>
    <cellStyle name="Normal 78" xfId="320" xr:uid="{00000000-0005-0000-0000-0000F5010000}"/>
    <cellStyle name="Normal 78 2" xfId="321" xr:uid="{00000000-0005-0000-0000-0000F6010000}"/>
    <cellStyle name="Normal 78_OENZ Onshore 2P" xfId="322" xr:uid="{00000000-0005-0000-0000-0000F7010000}"/>
    <cellStyle name="Normal 79" xfId="323" xr:uid="{00000000-0005-0000-0000-0000F8010000}"/>
    <cellStyle name="Normal 79 2" xfId="324" xr:uid="{00000000-0005-0000-0000-0000F9010000}"/>
    <cellStyle name="Normal 79_OENZ Onshore 2P" xfId="325" xr:uid="{00000000-0005-0000-0000-0000FA010000}"/>
    <cellStyle name="Normal 8" xfId="326" xr:uid="{00000000-0005-0000-0000-0000FB010000}"/>
    <cellStyle name="Normal 8 2" xfId="327" xr:uid="{00000000-0005-0000-0000-0000FC010000}"/>
    <cellStyle name="Normal 8_OENZ Onshore 2P" xfId="328" xr:uid="{00000000-0005-0000-0000-0000FD010000}"/>
    <cellStyle name="Normal 80" xfId="329" xr:uid="{00000000-0005-0000-0000-0000FE010000}"/>
    <cellStyle name="Normal 80 2" xfId="330" xr:uid="{00000000-0005-0000-0000-0000FF010000}"/>
    <cellStyle name="Normal 80_OENZ Onshore 2P" xfId="331" xr:uid="{00000000-0005-0000-0000-000000020000}"/>
    <cellStyle name="Normal 81" xfId="332" xr:uid="{00000000-0005-0000-0000-000001020000}"/>
    <cellStyle name="Normal 81 2" xfId="333" xr:uid="{00000000-0005-0000-0000-000002020000}"/>
    <cellStyle name="Normal 81_OENZ Onshore 2P" xfId="334" xr:uid="{00000000-0005-0000-0000-000003020000}"/>
    <cellStyle name="Normal 82" xfId="335" xr:uid="{00000000-0005-0000-0000-000004020000}"/>
    <cellStyle name="Normal 82 2" xfId="336" xr:uid="{00000000-0005-0000-0000-000005020000}"/>
    <cellStyle name="Normal 82_OENZ Onshore 2P" xfId="337" xr:uid="{00000000-0005-0000-0000-000006020000}"/>
    <cellStyle name="Normal 83" xfId="338" xr:uid="{00000000-0005-0000-0000-000007020000}"/>
    <cellStyle name="Normal 83 2" xfId="339" xr:uid="{00000000-0005-0000-0000-000008020000}"/>
    <cellStyle name="Normal 83_OENZ Onshore 2P" xfId="340" xr:uid="{00000000-0005-0000-0000-000009020000}"/>
    <cellStyle name="Normal 84" xfId="341" xr:uid="{00000000-0005-0000-0000-00000A020000}"/>
    <cellStyle name="Normal 84 2" xfId="342" xr:uid="{00000000-0005-0000-0000-00000B020000}"/>
    <cellStyle name="Normal 84_OENZ Onshore 2P" xfId="343" xr:uid="{00000000-0005-0000-0000-00000C020000}"/>
    <cellStyle name="Normal 85" xfId="344" xr:uid="{00000000-0005-0000-0000-00000D020000}"/>
    <cellStyle name="Normal 85 2" xfId="345" xr:uid="{00000000-0005-0000-0000-00000E020000}"/>
    <cellStyle name="Normal 85_OENZ Onshore 2P" xfId="346" xr:uid="{00000000-0005-0000-0000-00000F020000}"/>
    <cellStyle name="Normal 86" xfId="347" xr:uid="{00000000-0005-0000-0000-000010020000}"/>
    <cellStyle name="Normal 86 2" xfId="348" xr:uid="{00000000-0005-0000-0000-000011020000}"/>
    <cellStyle name="Normal 86_OENZ Onshore 2P" xfId="349" xr:uid="{00000000-0005-0000-0000-000012020000}"/>
    <cellStyle name="Normal 87" xfId="350" xr:uid="{00000000-0005-0000-0000-000013020000}"/>
    <cellStyle name="Normal 88" xfId="351" xr:uid="{00000000-0005-0000-0000-000014020000}"/>
    <cellStyle name="Normal 88 2" xfId="352" xr:uid="{00000000-0005-0000-0000-000015020000}"/>
    <cellStyle name="Normal 88_OENZ Onshore 2P" xfId="353" xr:uid="{00000000-0005-0000-0000-000016020000}"/>
    <cellStyle name="Normal 89" xfId="354" xr:uid="{00000000-0005-0000-0000-000017020000}"/>
    <cellStyle name="Normal 9" xfId="355" xr:uid="{00000000-0005-0000-0000-000018020000}"/>
    <cellStyle name="Normal 9 2" xfId="356" xr:uid="{00000000-0005-0000-0000-000019020000}"/>
    <cellStyle name="Normal 9_OENZ Onshore 2P" xfId="357" xr:uid="{00000000-0005-0000-0000-00001A020000}"/>
    <cellStyle name="Normal 90" xfId="358" xr:uid="{00000000-0005-0000-0000-00001B020000}"/>
    <cellStyle name="Normal 91" xfId="359" xr:uid="{00000000-0005-0000-0000-00001C020000}"/>
    <cellStyle name="Normal 92" xfId="360" xr:uid="{00000000-0005-0000-0000-00001D020000}"/>
    <cellStyle name="Normal 93" xfId="361" xr:uid="{00000000-0005-0000-0000-00001E020000}"/>
    <cellStyle name="Normal 94" xfId="362" xr:uid="{00000000-0005-0000-0000-00001F020000}"/>
    <cellStyle name="Normal 95" xfId="363" xr:uid="{00000000-0005-0000-0000-000020020000}"/>
    <cellStyle name="Normal 96" xfId="364" xr:uid="{00000000-0005-0000-0000-000021020000}"/>
    <cellStyle name="Normal 97" xfId="365" xr:uid="{00000000-0005-0000-0000-000022020000}"/>
    <cellStyle name="Normal 98" xfId="366" xr:uid="{00000000-0005-0000-0000-000023020000}"/>
    <cellStyle name="Normal 98 2" xfId="367" xr:uid="{00000000-0005-0000-0000-000024020000}"/>
    <cellStyle name="Normal 98_OENZ Onshore 2P" xfId="368" xr:uid="{00000000-0005-0000-0000-000025020000}"/>
    <cellStyle name="Normal 99" xfId="369" xr:uid="{00000000-0005-0000-0000-000026020000}"/>
    <cellStyle name="Percent" xfId="548" builtinId="5"/>
    <cellStyle name="Percent 2" xfId="3" xr:uid="{00000000-0005-0000-0000-000028020000}"/>
    <cellStyle name="Percent 2 2" xfId="370" xr:uid="{00000000-0005-0000-0000-000029020000}"/>
    <cellStyle name="Percent 3" xfId="555" xr:uid="{00000000-0005-0000-0000-00002A020000}"/>
    <cellStyle name="Style 1" xfId="4" xr:uid="{00000000-0005-0000-0000-00002B020000}"/>
  </cellStyles>
  <dxfs count="3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righ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righ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righ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righ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righ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righ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righ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righ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righ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righ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righ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right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0" formatCode="@"/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19"/>
        </left>
        <right style="medium">
          <color indexed="19"/>
        </right>
        <top/>
        <bottom/>
      </border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/>
              <a:t>Oil and Condensate Remaining Reserves (mmbbl)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7642413884310973"/>
          <c:y val="0.11115544472152951"/>
          <c:w val="0.78205131335327271"/>
          <c:h val="0.7150899653752756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Charts!$B$3</c:f>
              <c:strCache>
                <c:ptCount val="1"/>
                <c:pt idx="0">
                  <c:v>Remaining Reserves (mmbbl)</c:v>
                </c:pt>
              </c:strCache>
            </c:strRef>
          </c:tx>
          <c:invertIfNegative val="0"/>
          <c:dLbls>
            <c:dLbl>
              <c:idx val="0"/>
              <c:tx>
                <c:strRef>
                  <c:f>Charts!$D$4</c:f>
                  <c:strCache>
                    <c:ptCount val="1"/>
                    <c:pt idx="0">
                      <c:v>0.0%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{884DA95D-7A77-4C23-8E23-075DCEADEA57}</c15:txfldGUID>
                      <c15:f>Charts!$D$4</c15:f>
                      <c15:dlblFieldTableCache>
                        <c:ptCount val="1"/>
                        <c:pt idx="0">
                          <c:v>0.0%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280B-4D21-90C5-6FB26847559F}"/>
                </c:ext>
              </c:extLst>
            </c:dLbl>
            <c:dLbl>
              <c:idx val="1"/>
              <c:tx>
                <c:strRef>
                  <c:f>Charts!$D$5</c:f>
                  <c:strCache>
                    <c:ptCount val="1"/>
                    <c:pt idx="0">
                      <c:v>0.0%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{9147B632-6887-4F17-B7B6-28F6AEE47F12}</c15:txfldGUID>
                      <c15:f>Charts!$D$5</c15:f>
                      <c15:dlblFieldTableCache>
                        <c:ptCount val="1"/>
                        <c:pt idx="0">
                          <c:v>0.0%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280B-4D21-90C5-6FB26847559F}"/>
                </c:ext>
              </c:extLst>
            </c:dLbl>
            <c:dLbl>
              <c:idx val="2"/>
              <c:tx>
                <c:strRef>
                  <c:f>Charts!$D$6</c:f>
                  <c:strCache>
                    <c:ptCount val="1"/>
                    <c:pt idx="0">
                      <c:v>0.1%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{1495A475-2F26-4708-B366-AF97442C1C46}</c15:txfldGUID>
                      <c15:f>Charts!$D$6</c15:f>
                      <c15:dlblFieldTableCache>
                        <c:ptCount val="1"/>
                        <c:pt idx="0">
                          <c:v>0.1%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280B-4D21-90C5-6FB26847559F}"/>
                </c:ext>
              </c:extLst>
            </c:dLbl>
            <c:dLbl>
              <c:idx val="3"/>
              <c:tx>
                <c:strRef>
                  <c:f>Charts!$D$7</c:f>
                  <c:strCache>
                    <c:ptCount val="1"/>
                    <c:pt idx="0">
                      <c:v>0.1%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{9C83C4C6-612D-4F4A-88AB-885C5941BFAD}</c15:txfldGUID>
                      <c15:f>Charts!$D$7</c15:f>
                      <c15:dlblFieldTableCache>
                        <c:ptCount val="1"/>
                        <c:pt idx="0">
                          <c:v>0.1%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280B-4D21-90C5-6FB26847559F}"/>
                </c:ext>
              </c:extLst>
            </c:dLbl>
            <c:dLbl>
              <c:idx val="4"/>
              <c:tx>
                <c:strRef>
                  <c:f>Charts!$D$8</c:f>
                  <c:strCache>
                    <c:ptCount val="1"/>
                    <c:pt idx="0">
                      <c:v>0.1%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{B7840317-544E-4333-A00F-C0AE36AEE52C}</c15:txfldGUID>
                      <c15:f>Charts!$D$8</c15:f>
                      <c15:dlblFieldTableCache>
                        <c:ptCount val="1"/>
                        <c:pt idx="0">
                          <c:v>0.1%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280B-4D21-90C5-6FB26847559F}"/>
                </c:ext>
              </c:extLst>
            </c:dLbl>
            <c:dLbl>
              <c:idx val="5"/>
              <c:tx>
                <c:strRef>
                  <c:f>Charts!$D$9</c:f>
                  <c:strCache>
                    <c:ptCount val="1"/>
                    <c:pt idx="0">
                      <c:v>0.3%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{CD70762C-1028-4AC0-8179-6ECC83C287D9}</c15:txfldGUID>
                      <c15:f>Charts!$D$9</c15:f>
                      <c15:dlblFieldTableCache>
                        <c:ptCount val="1"/>
                        <c:pt idx="0">
                          <c:v>0.3%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280B-4D21-90C5-6FB26847559F}"/>
                </c:ext>
              </c:extLst>
            </c:dLbl>
            <c:dLbl>
              <c:idx val="6"/>
              <c:tx>
                <c:strRef>
                  <c:f>Charts!$D$10</c:f>
                  <c:strCache>
                    <c:ptCount val="1"/>
                    <c:pt idx="0">
                      <c:v>0.3%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{7A215129-0F97-4465-958A-B64C83E0B626}</c15:txfldGUID>
                      <c15:f>Charts!$D$10</c15:f>
                      <c15:dlblFieldTableCache>
                        <c:ptCount val="1"/>
                        <c:pt idx="0">
                          <c:v>0.3%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280B-4D21-90C5-6FB26847559F}"/>
                </c:ext>
              </c:extLst>
            </c:dLbl>
            <c:dLbl>
              <c:idx val="7"/>
              <c:tx>
                <c:strRef>
                  <c:f>Charts!$D$11</c:f>
                  <c:strCache>
                    <c:ptCount val="1"/>
                    <c:pt idx="0">
                      <c:v>1.0%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{B4AAEE29-1C0B-456C-A609-722320D7CC2A}</c15:txfldGUID>
                      <c15:f>Charts!$D$11</c15:f>
                      <c15:dlblFieldTableCache>
                        <c:ptCount val="1"/>
                        <c:pt idx="0">
                          <c:v>1.0%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280B-4D21-90C5-6FB26847559F}"/>
                </c:ext>
              </c:extLst>
            </c:dLbl>
            <c:dLbl>
              <c:idx val="8"/>
              <c:tx>
                <c:strRef>
                  <c:f>Charts!$D$12</c:f>
                  <c:strCache>
                    <c:ptCount val="1"/>
                    <c:pt idx="0">
                      <c:v>1.2%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{9B273748-DF5F-47A6-9B96-0D215C3A0FC0}</c15:txfldGUID>
                      <c15:f>Charts!$D$12</c15:f>
                      <c15:dlblFieldTableCache>
                        <c:ptCount val="1"/>
                        <c:pt idx="0">
                          <c:v>1.2%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280B-4D21-90C5-6FB26847559F}"/>
                </c:ext>
              </c:extLst>
            </c:dLbl>
            <c:dLbl>
              <c:idx val="9"/>
              <c:tx>
                <c:strRef>
                  <c:f>Charts!$D$13</c:f>
                  <c:strCache>
                    <c:ptCount val="1"/>
                    <c:pt idx="0">
                      <c:v>1.4%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{9B7944F6-1D12-48BC-B945-6848E7DC7A62}</c15:txfldGUID>
                      <c15:f>Charts!$D$13</c15:f>
                      <c15:dlblFieldTableCache>
                        <c:ptCount val="1"/>
                        <c:pt idx="0">
                          <c:v>1.4%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280B-4D21-90C5-6FB26847559F}"/>
                </c:ext>
              </c:extLst>
            </c:dLbl>
            <c:dLbl>
              <c:idx val="10"/>
              <c:tx>
                <c:strRef>
                  <c:f>Charts!$D$14</c:f>
                  <c:strCache>
                    <c:ptCount val="1"/>
                    <c:pt idx="0">
                      <c:v>1.7%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{473BC7EE-FFF6-4DCB-9204-B647AD3B4350}</c15:txfldGUID>
                      <c15:f>Charts!$D$14</c15:f>
                      <c15:dlblFieldTableCache>
                        <c:ptCount val="1"/>
                        <c:pt idx="0">
                          <c:v>1.7%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280B-4D21-90C5-6FB26847559F}"/>
                </c:ext>
              </c:extLst>
            </c:dLbl>
            <c:dLbl>
              <c:idx val="11"/>
              <c:tx>
                <c:strRef>
                  <c:f>Charts!$D$15</c:f>
                  <c:strCache>
                    <c:ptCount val="1"/>
                    <c:pt idx="0">
                      <c:v>1.9%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{6DD320C6-DDAC-439A-A0D6-17ADA5A3421F}</c15:txfldGUID>
                      <c15:f>Charts!$D$15</c15:f>
                      <c15:dlblFieldTableCache>
                        <c:ptCount val="1"/>
                        <c:pt idx="0">
                          <c:v>1.9%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280B-4D21-90C5-6FB26847559F}"/>
                </c:ext>
              </c:extLst>
            </c:dLbl>
            <c:dLbl>
              <c:idx val="12"/>
              <c:tx>
                <c:strRef>
                  <c:f>Charts!$D$16</c:f>
                  <c:strCache>
                    <c:ptCount val="1"/>
                    <c:pt idx="0">
                      <c:v>2.1%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{BCCD08A5-E279-442C-A1BB-543479EBFD99}</c15:txfldGUID>
                      <c15:f>Charts!$D$16</c15:f>
                      <c15:dlblFieldTableCache>
                        <c:ptCount val="1"/>
                        <c:pt idx="0">
                          <c:v>2.1%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C-280B-4D21-90C5-6FB26847559F}"/>
                </c:ext>
              </c:extLst>
            </c:dLbl>
            <c:dLbl>
              <c:idx val="13"/>
              <c:tx>
                <c:strRef>
                  <c:f>Charts!$D$17</c:f>
                  <c:strCache>
                    <c:ptCount val="1"/>
                    <c:pt idx="0">
                      <c:v>4.7%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{C0F39CC2-5C8F-4B09-BB4A-4DA30381AA44}</c15:txfldGUID>
                      <c15:f>Charts!$D$17</c15:f>
                      <c15:dlblFieldTableCache>
                        <c:ptCount val="1"/>
                        <c:pt idx="0">
                          <c:v>4.7%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D-280B-4D21-90C5-6FB26847559F}"/>
                </c:ext>
              </c:extLst>
            </c:dLbl>
            <c:dLbl>
              <c:idx val="14"/>
              <c:tx>
                <c:strRef>
                  <c:f>Charts!$D$18</c:f>
                  <c:strCache>
                    <c:ptCount val="1"/>
                    <c:pt idx="0">
                      <c:v>5.2%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{EA87E669-FC08-4412-BB86-6E4425AF1269}</c15:txfldGUID>
                      <c15:f>Charts!$D$18</c15:f>
                      <c15:dlblFieldTableCache>
                        <c:ptCount val="1"/>
                        <c:pt idx="0">
                          <c:v>5.2%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E-280B-4D21-90C5-6FB26847559F}"/>
                </c:ext>
              </c:extLst>
            </c:dLbl>
            <c:dLbl>
              <c:idx val="15"/>
              <c:tx>
                <c:strRef>
                  <c:f>Charts!$D$19</c:f>
                  <c:strCache>
                    <c:ptCount val="1"/>
                    <c:pt idx="0">
                      <c:v>5.6%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{3B30DD46-6296-4D6D-BC3B-F23B4EF34CA2}</c15:txfldGUID>
                      <c15:f>Charts!$D$19</c15:f>
                      <c15:dlblFieldTableCache>
                        <c:ptCount val="1"/>
                        <c:pt idx="0">
                          <c:v>5.6%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F-280B-4D21-90C5-6FB26847559F}"/>
                </c:ext>
              </c:extLst>
            </c:dLbl>
            <c:dLbl>
              <c:idx val="16"/>
              <c:tx>
                <c:strRef>
                  <c:f>Charts!$D$20</c:f>
                  <c:strCache>
                    <c:ptCount val="1"/>
                    <c:pt idx="0">
                      <c:v>7.9%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{6A37E406-1A63-40B9-8F0B-96F499972E56}</c15:txfldGUID>
                      <c15:f>Charts!$D$20</c15:f>
                      <c15:dlblFieldTableCache>
                        <c:ptCount val="1"/>
                        <c:pt idx="0">
                          <c:v>7.9%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0-280B-4D21-90C5-6FB26847559F}"/>
                </c:ext>
              </c:extLst>
            </c:dLbl>
            <c:dLbl>
              <c:idx val="17"/>
              <c:tx>
                <c:strRef>
                  <c:f>Charts!$D$21</c:f>
                  <c:strCache>
                    <c:ptCount val="1"/>
                    <c:pt idx="0">
                      <c:v>8.5%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{81B2CCB2-427B-4D43-BAA0-BA9A1FE10EB6}</c15:txfldGUID>
                      <c15:f>Charts!$D$21</c15:f>
                      <c15:dlblFieldTableCache>
                        <c:ptCount val="1"/>
                        <c:pt idx="0">
                          <c:v>8.5%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1-280B-4D21-90C5-6FB26847559F}"/>
                </c:ext>
              </c:extLst>
            </c:dLbl>
            <c:dLbl>
              <c:idx val="18"/>
              <c:tx>
                <c:strRef>
                  <c:f>Charts!$D$22</c:f>
                  <c:strCache>
                    <c:ptCount val="1"/>
                    <c:pt idx="0">
                      <c:v>11.4%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{111F1E0E-16DB-4637-9D4A-A1F7E7E94B28}</c15:txfldGUID>
                      <c15:f>Charts!$D$22</c15:f>
                      <c15:dlblFieldTableCache>
                        <c:ptCount val="1"/>
                        <c:pt idx="0">
                          <c:v>11.4%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2-280B-4D21-90C5-6FB26847559F}"/>
                </c:ext>
              </c:extLst>
            </c:dLbl>
            <c:dLbl>
              <c:idx val="19"/>
              <c:tx>
                <c:strRef>
                  <c:f>Charts!$D$23</c:f>
                  <c:strCache>
                    <c:ptCount val="1"/>
                    <c:pt idx="0">
                      <c:v>22.0%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{B484EE35-28C5-4243-B6C7-97CEE9CD6463}</c15:txfldGUID>
                      <c15:f>Charts!$D$23</c15:f>
                      <c15:dlblFieldTableCache>
                        <c:ptCount val="1"/>
                        <c:pt idx="0">
                          <c:v>22.0%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3-280B-4D21-90C5-6FB26847559F}"/>
                </c:ext>
              </c:extLst>
            </c:dLbl>
            <c:dLbl>
              <c:idx val="20"/>
              <c:tx>
                <c:strRef>
                  <c:f>Charts!$D$24</c:f>
                  <c:strCache>
                    <c:ptCount val="1"/>
                    <c:pt idx="0">
                      <c:v>24.4%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{3298347F-15FD-4690-9891-FC9847E76588}</c15:txfldGUID>
                      <c15:f>Charts!$D$24</c15:f>
                      <c15:dlblFieldTableCache>
                        <c:ptCount val="1"/>
                        <c:pt idx="0">
                          <c:v>24.4%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4-280B-4D21-90C5-6FB26847559F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Charts!$A$4:$A$24</c:f>
              <c:strCache>
                <c:ptCount val="21"/>
                <c:pt idx="0">
                  <c:v>Moturoa</c:v>
                </c:pt>
                <c:pt idx="1">
                  <c:v>Rimu</c:v>
                </c:pt>
                <c:pt idx="2">
                  <c:v>Surrey</c:v>
                </c:pt>
                <c:pt idx="3">
                  <c:v>Radnor</c:v>
                </c:pt>
                <c:pt idx="4">
                  <c:v>Puka</c:v>
                </c:pt>
                <c:pt idx="5">
                  <c:v>Onaero</c:v>
                </c:pt>
                <c:pt idx="6">
                  <c:v>Copper Moki</c:v>
                </c:pt>
                <c:pt idx="7">
                  <c:v>Kapuni</c:v>
                </c:pt>
                <c:pt idx="8">
                  <c:v>Kauri/Manutahi</c:v>
                </c:pt>
                <c:pt idx="9">
                  <c:v>Waihapa/Ngaere</c:v>
                </c:pt>
                <c:pt idx="10">
                  <c:v>Kowhai</c:v>
                </c:pt>
                <c:pt idx="11">
                  <c:v>Ngatoro</c:v>
                </c:pt>
                <c:pt idx="12">
                  <c:v>McKee</c:v>
                </c:pt>
                <c:pt idx="13">
                  <c:v>Cheal</c:v>
                </c:pt>
                <c:pt idx="14">
                  <c:v>Tui</c:v>
                </c:pt>
                <c:pt idx="15">
                  <c:v>Turangi</c:v>
                </c:pt>
                <c:pt idx="16">
                  <c:v>Kupe</c:v>
                </c:pt>
                <c:pt idx="17">
                  <c:v>Mangahewa</c:v>
                </c:pt>
                <c:pt idx="18">
                  <c:v>Maui</c:v>
                </c:pt>
                <c:pt idx="19">
                  <c:v>Maari</c:v>
                </c:pt>
                <c:pt idx="20">
                  <c:v>Pohokura</c:v>
                </c:pt>
              </c:strCache>
            </c:strRef>
          </c:cat>
          <c:val>
            <c:numRef>
              <c:f>Charts!$B$4:$B$24</c:f>
              <c:numCache>
                <c:formatCode>_(* #,##0.0_);_(* \(#,##0.0\);_(* "-"??_);_(@_)</c:formatCode>
                <c:ptCount val="21"/>
                <c:pt idx="0">
                  <c:v>1.7988858795289272E-3</c:v>
                </c:pt>
                <c:pt idx="1">
                  <c:v>2.8000000000000001E-2</c:v>
                </c:pt>
                <c:pt idx="2">
                  <c:v>6.8200418152909642E-2</c:v>
                </c:pt>
                <c:pt idx="3">
                  <c:v>9.9435618424730102E-2</c:v>
                </c:pt>
                <c:pt idx="4">
                  <c:v>0.13100000000000001</c:v>
                </c:pt>
                <c:pt idx="5">
                  <c:v>0.32234022221712749</c:v>
                </c:pt>
                <c:pt idx="6">
                  <c:v>0.36299755901878827</c:v>
                </c:pt>
                <c:pt idx="7">
                  <c:v>1.2076436673760631</c:v>
                </c:pt>
                <c:pt idx="8">
                  <c:v>1.4305000000000001</c:v>
                </c:pt>
                <c:pt idx="9">
                  <c:v>1.5289863248506743</c:v>
                </c:pt>
                <c:pt idx="10">
                  <c:v>1.8341528485027689</c:v>
                </c:pt>
                <c:pt idx="11">
                  <c:v>2.5393286928996437</c:v>
                </c:pt>
                <c:pt idx="12">
                  <c:v>2.4</c:v>
                </c:pt>
                <c:pt idx="13">
                  <c:v>5.7770000000000001</c:v>
                </c:pt>
                <c:pt idx="14">
                  <c:v>5.7246994397319462</c:v>
                </c:pt>
                <c:pt idx="15">
                  <c:v>6.8539564749497757</c:v>
                </c:pt>
                <c:pt idx="16">
                  <c:v>9.59</c:v>
                </c:pt>
                <c:pt idx="17">
                  <c:v>9.1</c:v>
                </c:pt>
                <c:pt idx="18">
                  <c:v>14.026278011711566</c:v>
                </c:pt>
                <c:pt idx="19">
                  <c:v>23.4</c:v>
                </c:pt>
                <c:pt idx="20">
                  <c:v>29.000801604933276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280B-4D21-90C5-6FB2684755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758144"/>
        <c:axId val="111890432"/>
      </c:barChart>
      <c:catAx>
        <c:axId val="1107581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11890432"/>
        <c:crosses val="autoZero"/>
        <c:auto val="1"/>
        <c:lblAlgn val="ctr"/>
        <c:lblOffset val="100"/>
        <c:tickLblSkip val="1"/>
        <c:noMultiLvlLbl val="0"/>
      </c:catAx>
      <c:valAx>
        <c:axId val="111890432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mmbbl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10758144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85000"/>
      </a:schemeClr>
    </a:solidFill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/>
              <a:t>Natural Gas and LPG Remaining Reserves (PJ)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7642413884310973"/>
          <c:y val="0.11115544472152951"/>
          <c:w val="0.78205131335327271"/>
          <c:h val="0.7150899653752756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Charts!$B$3</c:f>
              <c:strCache>
                <c:ptCount val="1"/>
                <c:pt idx="0">
                  <c:v>Remaining Reserves (mmbbl)</c:v>
                </c:pt>
              </c:strCache>
            </c:strRef>
          </c:tx>
          <c:invertIfNegative val="0"/>
          <c:dLbls>
            <c:dLbl>
              <c:idx val="0"/>
              <c:tx>
                <c:strRef>
                  <c:f>Charts!$C$28</c:f>
                  <c:strCache>
                    <c:ptCount val="1"/>
                    <c:pt idx="0">
                      <c:v>0.0%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{3DB8FD86-97A2-45F8-AFA8-5FD0433FF203}</c15:txfldGUID>
                      <c15:f>Charts!$C$28</c15:f>
                      <c15:dlblFieldTableCache>
                        <c:ptCount val="1"/>
                        <c:pt idx="0">
                          <c:v>0.0%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7F41-47B7-8AAC-94AA4CB14567}"/>
                </c:ext>
              </c:extLst>
            </c:dLbl>
            <c:dLbl>
              <c:idx val="1"/>
              <c:tx>
                <c:strRef>
                  <c:f>Charts!$C$29</c:f>
                  <c:strCache>
                    <c:ptCount val="1"/>
                    <c:pt idx="0">
                      <c:v>0.0%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{E7DFCF42-A46F-4EE0-A966-FB616FC68D3B}</c15:txfldGUID>
                      <c15:f>Charts!$C$29</c15:f>
                      <c15:dlblFieldTableCache>
                        <c:ptCount val="1"/>
                        <c:pt idx="0">
                          <c:v>0.0%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7F41-47B7-8AAC-94AA4CB14567}"/>
                </c:ext>
              </c:extLst>
            </c:dLbl>
            <c:dLbl>
              <c:idx val="2"/>
              <c:tx>
                <c:strRef>
                  <c:f>Charts!$C$30</c:f>
                  <c:strCache>
                    <c:ptCount val="1"/>
                    <c:pt idx="0">
                      <c:v>0.0%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{B827393F-8393-4FE6-A768-6A50FCC31F11}</c15:txfldGUID>
                      <c15:f>Charts!$C$30</c15:f>
                      <c15:dlblFieldTableCache>
                        <c:ptCount val="1"/>
                        <c:pt idx="0">
                          <c:v>0.0%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7F41-47B7-8AAC-94AA4CB14567}"/>
                </c:ext>
              </c:extLst>
            </c:dLbl>
            <c:dLbl>
              <c:idx val="3"/>
              <c:tx>
                <c:strRef>
                  <c:f>Charts!$C$31</c:f>
                  <c:strCache>
                    <c:ptCount val="1"/>
                    <c:pt idx="0">
                      <c:v>0.1%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{A2473FB0-BACD-4969-86DC-2E33C2B0B9B5}</c15:txfldGUID>
                      <c15:f>Charts!$C$31</c15:f>
                      <c15:dlblFieldTableCache>
                        <c:ptCount val="1"/>
                        <c:pt idx="0">
                          <c:v>0.1%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7F41-47B7-8AAC-94AA4CB14567}"/>
                </c:ext>
              </c:extLst>
            </c:dLbl>
            <c:dLbl>
              <c:idx val="4"/>
              <c:tx>
                <c:strRef>
                  <c:f>Charts!$C$32</c:f>
                  <c:strCache>
                    <c:ptCount val="1"/>
                    <c:pt idx="0">
                      <c:v>0.1%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{4831E7C9-8C4A-44E4-BD89-72CF7A768F56}</c15:txfldGUID>
                      <c15:f>Charts!$C$32</c15:f>
                      <c15:dlblFieldTableCache>
                        <c:ptCount val="1"/>
                        <c:pt idx="0">
                          <c:v>0.1%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7F41-47B7-8AAC-94AA4CB14567}"/>
                </c:ext>
              </c:extLst>
            </c:dLbl>
            <c:dLbl>
              <c:idx val="5"/>
              <c:tx>
                <c:strRef>
                  <c:f>Charts!$C$33</c:f>
                  <c:strCache>
                    <c:ptCount val="1"/>
                    <c:pt idx="0">
                      <c:v>0.1%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{030A37C0-FC26-4AC8-BFB2-398C37A2238D}</c15:txfldGUID>
                      <c15:f>Charts!$C$33</c15:f>
                      <c15:dlblFieldTableCache>
                        <c:ptCount val="1"/>
                        <c:pt idx="0">
                          <c:v>0.1%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7F41-47B7-8AAC-94AA4CB14567}"/>
                </c:ext>
              </c:extLst>
            </c:dLbl>
            <c:dLbl>
              <c:idx val="6"/>
              <c:tx>
                <c:strRef>
                  <c:f>Charts!$C$34</c:f>
                  <c:strCache>
                    <c:ptCount val="1"/>
                    <c:pt idx="0">
                      <c:v>0.2%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{24C6685B-9F57-4991-ACC2-9F7736CFF572}</c15:txfldGUID>
                      <c15:f>Charts!$C$34</c15:f>
                      <c15:dlblFieldTableCache>
                        <c:ptCount val="1"/>
                        <c:pt idx="0">
                          <c:v>0.2%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7F41-47B7-8AAC-94AA4CB14567}"/>
                </c:ext>
              </c:extLst>
            </c:dLbl>
            <c:dLbl>
              <c:idx val="7"/>
              <c:tx>
                <c:strRef>
                  <c:f>Charts!$C$35</c:f>
                  <c:strCache>
                    <c:ptCount val="1"/>
                    <c:pt idx="0">
                      <c:v>0.4%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{1E937025-E63E-4D81-8A95-CD159BF764F1}</c15:txfldGUID>
                      <c15:f>Charts!$C$35</c15:f>
                      <c15:dlblFieldTableCache>
                        <c:ptCount val="1"/>
                        <c:pt idx="0">
                          <c:v>0.4%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7F41-47B7-8AAC-94AA4CB14567}"/>
                </c:ext>
              </c:extLst>
            </c:dLbl>
            <c:dLbl>
              <c:idx val="8"/>
              <c:tx>
                <c:strRef>
                  <c:f>Charts!$C$36</c:f>
                  <c:strCache>
                    <c:ptCount val="1"/>
                    <c:pt idx="0">
                      <c:v>1.3%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{D2C03978-54F2-4A8C-AD0F-4D6145138F35}</c15:txfldGUID>
                      <c15:f>Charts!$C$36</c15:f>
                      <c15:dlblFieldTableCache>
                        <c:ptCount val="1"/>
                        <c:pt idx="0">
                          <c:v>1.3%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7F41-47B7-8AAC-94AA4CB14567}"/>
                </c:ext>
              </c:extLst>
            </c:dLbl>
            <c:dLbl>
              <c:idx val="9"/>
              <c:tx>
                <c:strRef>
                  <c:f>Charts!$C$37</c:f>
                  <c:strCache>
                    <c:ptCount val="1"/>
                    <c:pt idx="0">
                      <c:v>1.8%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{F68B754A-A03D-4E57-B895-6461793608BF}</c15:txfldGUID>
                      <c15:f>Charts!$C$37</c15:f>
                      <c15:dlblFieldTableCache>
                        <c:ptCount val="1"/>
                        <c:pt idx="0">
                          <c:v>1.8%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7F41-47B7-8AAC-94AA4CB14567}"/>
                </c:ext>
              </c:extLst>
            </c:dLbl>
            <c:dLbl>
              <c:idx val="10"/>
              <c:tx>
                <c:strRef>
                  <c:f>Charts!$C$38</c:f>
                  <c:strCache>
                    <c:ptCount val="1"/>
                    <c:pt idx="0">
                      <c:v>2.0%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{2B7527F9-60EC-4402-81AB-7DF64E41FBA5}</c15:txfldGUID>
                      <c15:f>Charts!$C$38</c15:f>
                      <c15:dlblFieldTableCache>
                        <c:ptCount val="1"/>
                        <c:pt idx="0">
                          <c:v>2.0%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7F41-47B7-8AAC-94AA4CB14567}"/>
                </c:ext>
              </c:extLst>
            </c:dLbl>
            <c:dLbl>
              <c:idx val="11"/>
              <c:tx>
                <c:strRef>
                  <c:f>Charts!$C$39</c:f>
                  <c:strCache>
                    <c:ptCount val="1"/>
                    <c:pt idx="0">
                      <c:v>2.5%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{96B5FFF7-5E40-4EEC-AA77-45989A69CEF7}</c15:txfldGUID>
                      <c15:f>Charts!$C$39</c15:f>
                      <c15:dlblFieldTableCache>
                        <c:ptCount val="1"/>
                        <c:pt idx="0">
                          <c:v>2.5%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7F41-47B7-8AAC-94AA4CB14567}"/>
                </c:ext>
              </c:extLst>
            </c:dLbl>
            <c:dLbl>
              <c:idx val="12"/>
              <c:tx>
                <c:strRef>
                  <c:f>Charts!$C$40</c:f>
                  <c:strCache>
                    <c:ptCount val="1"/>
                    <c:pt idx="0">
                      <c:v>9.1%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{C8B36DD6-A592-4872-AAF4-1E31A9426D26}</c15:txfldGUID>
                      <c15:f>Charts!$C$40</c15:f>
                      <c15:dlblFieldTableCache>
                        <c:ptCount val="1"/>
                        <c:pt idx="0">
                          <c:v>9.1%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C-7F41-47B7-8AAC-94AA4CB14567}"/>
                </c:ext>
              </c:extLst>
            </c:dLbl>
            <c:dLbl>
              <c:idx val="13"/>
              <c:tx>
                <c:strRef>
                  <c:f>Charts!$C$41</c:f>
                  <c:strCache>
                    <c:ptCount val="1"/>
                    <c:pt idx="0">
                      <c:v>12.1%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{DC65C812-5B1D-40BC-930A-EA27096B3F2C}</c15:txfldGUID>
                      <c15:f>Charts!$C$41</c15:f>
                      <c15:dlblFieldTableCache>
                        <c:ptCount val="1"/>
                        <c:pt idx="0">
                          <c:v>12.1%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D-7F41-47B7-8AAC-94AA4CB14567}"/>
                </c:ext>
              </c:extLst>
            </c:dLbl>
            <c:dLbl>
              <c:idx val="14"/>
              <c:tx>
                <c:strRef>
                  <c:f>Charts!$C$42</c:f>
                  <c:strCache>
                    <c:ptCount val="1"/>
                    <c:pt idx="0">
                      <c:v>11.7%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{FCEFE33B-FE63-4E1A-A533-40FA69D10141}</c15:txfldGUID>
                      <c15:f>Charts!$C$42</c15:f>
                      <c15:dlblFieldTableCache>
                        <c:ptCount val="1"/>
                        <c:pt idx="0">
                          <c:v>11.7%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E-7F41-47B7-8AAC-94AA4CB14567}"/>
                </c:ext>
              </c:extLst>
            </c:dLbl>
            <c:dLbl>
              <c:idx val="15"/>
              <c:tx>
                <c:strRef>
                  <c:f>Charts!$C$43</c:f>
                  <c:strCache>
                    <c:ptCount val="1"/>
                    <c:pt idx="0">
                      <c:v>18.5%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{E03E1D75-79DB-4D50-9B45-0E4C49D6F6E6}</c15:txfldGUID>
                      <c15:f>Charts!$C$43</c15:f>
                      <c15:dlblFieldTableCache>
                        <c:ptCount val="1"/>
                        <c:pt idx="0">
                          <c:v>18.5%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F-7F41-47B7-8AAC-94AA4CB14567}"/>
                </c:ext>
              </c:extLst>
            </c:dLbl>
            <c:dLbl>
              <c:idx val="16"/>
              <c:tx>
                <c:strRef>
                  <c:f>Charts!$C$44</c:f>
                  <c:strCache>
                    <c:ptCount val="1"/>
                    <c:pt idx="0">
                      <c:v>39.9%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{C8291CF9-ACE8-438F-B785-D92E4F161B2D}</c15:txfldGUID>
                      <c15:f>Charts!$C$44</c15:f>
                      <c15:dlblFieldTableCache>
                        <c:ptCount val="1"/>
                        <c:pt idx="0">
                          <c:v>39.9%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0-7F41-47B7-8AAC-94AA4CB14567}"/>
                </c:ext>
              </c:extLst>
            </c:dLbl>
            <c:dLbl>
              <c:idx val="17"/>
              <c:tx>
                <c:strRef>
                  <c:f>Charts!$C$41</c:f>
                  <c:strCache>
                    <c:ptCount val="1"/>
                    <c:pt idx="0">
                      <c:v>12.1%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{0010EB40-D347-4AE0-85BD-CB0E78CFD931}</c15:txfldGUID>
                      <c15:f>Charts!$C$41</c15:f>
                      <c15:dlblFieldTableCache>
                        <c:ptCount val="1"/>
                        <c:pt idx="0">
                          <c:v>12.1%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1-7F41-47B7-8AAC-94AA4CB14567}"/>
                </c:ext>
              </c:extLst>
            </c:dLbl>
            <c:dLbl>
              <c:idx val="18"/>
              <c:tx>
                <c:strRef>
                  <c:f>Charts!$C$42</c:f>
                  <c:strCache>
                    <c:ptCount val="1"/>
                    <c:pt idx="0">
                      <c:v>11.7%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{A0AD1C9D-D659-46F6-A581-28D653D2A3C3}</c15:txfldGUID>
                      <c15:f>Charts!$C$42</c15:f>
                      <c15:dlblFieldTableCache>
                        <c:ptCount val="1"/>
                        <c:pt idx="0">
                          <c:v>11.7%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2-7F41-47B7-8AAC-94AA4CB14567}"/>
                </c:ext>
              </c:extLst>
            </c:dLbl>
            <c:dLbl>
              <c:idx val="19"/>
              <c:tx>
                <c:strRef>
                  <c:f>Charts!$C$43</c:f>
                  <c:strCache>
                    <c:ptCount val="1"/>
                    <c:pt idx="0">
                      <c:v>18.5%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{CF9B3A57-54D7-41C5-9D1E-4B8410F953EB}</c15:txfldGUID>
                      <c15:f>Charts!$C$43</c15:f>
                      <c15:dlblFieldTableCache>
                        <c:ptCount val="1"/>
                        <c:pt idx="0">
                          <c:v>18.5%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3-7F41-47B7-8AAC-94AA4CB14567}"/>
                </c:ext>
              </c:extLst>
            </c:dLbl>
            <c:dLbl>
              <c:idx val="20"/>
              <c:tx>
                <c:strRef>
                  <c:f>Charts!$C$44</c:f>
                  <c:strCache>
                    <c:ptCount val="1"/>
                    <c:pt idx="0">
                      <c:v>39.9%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{2FA59FC5-8C55-4C7C-BCE6-2EABF1094FC1}</c15:txfldGUID>
                      <c15:f>Charts!$C$44</c15:f>
                      <c15:dlblFieldTableCache>
                        <c:ptCount val="1"/>
                        <c:pt idx="0">
                          <c:v>39.9%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4-7F41-47B7-8AAC-94AA4CB14567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Charts!$A$28:$A$44</c:f>
              <c:strCache>
                <c:ptCount val="17"/>
                <c:pt idx="0">
                  <c:v>Surrey</c:v>
                </c:pt>
                <c:pt idx="1">
                  <c:v>Sidewinder</c:v>
                </c:pt>
                <c:pt idx="2">
                  <c:v>Puka</c:v>
                </c:pt>
                <c:pt idx="3">
                  <c:v>Copper Moki</c:v>
                </c:pt>
                <c:pt idx="4">
                  <c:v>Kauri*</c:v>
                </c:pt>
                <c:pt idx="5">
                  <c:v>Waihapa/Ngaere</c:v>
                </c:pt>
                <c:pt idx="6">
                  <c:v>Cheal*</c:v>
                </c:pt>
                <c:pt idx="7">
                  <c:v>Ngatoro</c:v>
                </c:pt>
                <c:pt idx="8">
                  <c:v>Onaero</c:v>
                </c:pt>
                <c:pt idx="9">
                  <c:v>McKee</c:v>
                </c:pt>
                <c:pt idx="10">
                  <c:v>Kapuni</c:v>
                </c:pt>
                <c:pt idx="11">
                  <c:v>Kowhai</c:v>
                </c:pt>
                <c:pt idx="12">
                  <c:v>Turangi</c:v>
                </c:pt>
                <c:pt idx="13">
                  <c:v>Mangahewa*</c:v>
                </c:pt>
                <c:pt idx="14">
                  <c:v>Kupe*</c:v>
                </c:pt>
                <c:pt idx="15">
                  <c:v>Maui*</c:v>
                </c:pt>
                <c:pt idx="16">
                  <c:v>Pohokura</c:v>
                </c:pt>
              </c:strCache>
            </c:strRef>
          </c:cat>
          <c:val>
            <c:numRef>
              <c:f>Charts!$B$28:$B$44</c:f>
              <c:numCache>
                <c:formatCode>_(* #,##0.0_);_(* \(#,##0.0\);_(* "-"??_);_(@_)</c:formatCode>
                <c:ptCount val="17"/>
                <c:pt idx="0">
                  <c:v>7.0941099720001219E-2</c:v>
                </c:pt>
                <c:pt idx="1">
                  <c:v>0.16900275880857535</c:v>
                </c:pt>
                <c:pt idx="2">
                  <c:v>0.47400958979999996</c:v>
                </c:pt>
                <c:pt idx="3">
                  <c:v>1.1663949211966147</c:v>
                </c:pt>
                <c:pt idx="4">
                  <c:v>1.3695848028566437</c:v>
                </c:pt>
                <c:pt idx="5">
                  <c:v>3.0187582099166179</c:v>
                </c:pt>
                <c:pt idx="6">
                  <c:v>4.8339846881886519</c:v>
                </c:pt>
                <c:pt idx="7">
                  <c:v>10.050911899975892</c:v>
                </c:pt>
                <c:pt idx="8">
                  <c:v>30.761680000000002</c:v>
                </c:pt>
                <c:pt idx="9">
                  <c:v>41.928434380044777</c:v>
                </c:pt>
                <c:pt idx="10">
                  <c:v>47.6</c:v>
                </c:pt>
                <c:pt idx="11">
                  <c:v>59.307056608397588</c:v>
                </c:pt>
                <c:pt idx="12">
                  <c:v>212.98329152873424</c:v>
                </c:pt>
                <c:pt idx="13">
                  <c:v>281.07183513256933</c:v>
                </c:pt>
                <c:pt idx="14">
                  <c:v>273.37466685686218</c:v>
                </c:pt>
                <c:pt idx="15">
                  <c:v>430.30763000000002</c:v>
                </c:pt>
                <c:pt idx="16">
                  <c:v>929.57129684559243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F41-47B7-8AAC-94AA4CB145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596096"/>
        <c:axId val="111928448"/>
      </c:barChart>
      <c:catAx>
        <c:axId val="1105960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11928448"/>
        <c:crosses val="autoZero"/>
        <c:auto val="1"/>
        <c:lblAlgn val="ctr"/>
        <c:lblOffset val="100"/>
        <c:tickLblSkip val="1"/>
        <c:noMultiLvlLbl val="0"/>
      </c:catAx>
      <c:valAx>
        <c:axId val="111928448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PJ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10596096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85000"/>
      </a:schemeClr>
    </a:solidFill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'Gas Production Profile'!$A$1</c:f>
          <c:strCache>
            <c:ptCount val="1"/>
            <c:pt idx="0">
              <c:v>Gas Production Profile (Forecast) to 2050 – PJ</c:v>
            </c:pt>
          </c:strCache>
        </c:strRef>
      </c:tx>
      <c:overlay val="0"/>
    </c:title>
    <c:autoTitleDeleted val="0"/>
    <c:plotArea>
      <c:layout>
        <c:manualLayout>
          <c:layoutTarget val="inner"/>
          <c:xMode val="edge"/>
          <c:yMode val="edge"/>
          <c:x val="6.5892241938657184E-2"/>
          <c:y val="0.12357579751870224"/>
          <c:w val="0.91071594519584576"/>
          <c:h val="0.45476388451443567"/>
        </c:manualLayout>
      </c:layout>
      <c:areaChart>
        <c:grouping val="stacked"/>
        <c:varyColors val="0"/>
        <c:ser>
          <c:idx val="2"/>
          <c:order val="0"/>
          <c:tx>
            <c:strRef>
              <c:f>'Gas Production Profile'!$A$4</c:f>
              <c:strCache>
                <c:ptCount val="1"/>
                <c:pt idx="0">
                  <c:v>Pohokura</c:v>
                </c:pt>
              </c:strCache>
            </c:strRef>
          </c:tx>
          <c:cat>
            <c:numRef>
              <c:f>'Gas Production Profile'!$B$3:$AK$3</c:f>
              <c:numCache>
                <c:formatCode>0</c:formatCode>
                <c:ptCount val="3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  <c:pt idx="26">
                  <c:v>2041</c:v>
                </c:pt>
                <c:pt idx="27">
                  <c:v>2042</c:v>
                </c:pt>
                <c:pt idx="28">
                  <c:v>2043</c:v>
                </c:pt>
                <c:pt idx="29">
                  <c:v>2044</c:v>
                </c:pt>
                <c:pt idx="30">
                  <c:v>2045</c:v>
                </c:pt>
                <c:pt idx="31">
                  <c:v>2046</c:v>
                </c:pt>
                <c:pt idx="32">
                  <c:v>2047</c:v>
                </c:pt>
                <c:pt idx="33">
                  <c:v>2048</c:v>
                </c:pt>
                <c:pt idx="34">
                  <c:v>2049</c:v>
                </c:pt>
                <c:pt idx="35">
                  <c:v>2050</c:v>
                </c:pt>
              </c:numCache>
            </c:numRef>
          </c:cat>
          <c:val>
            <c:numRef>
              <c:f>'Gas Production Profile'!$B$4:$AK$4</c:f>
              <c:numCache>
                <c:formatCode>0.0</c:formatCode>
                <c:ptCount val="36"/>
                <c:pt idx="0">
                  <c:v>71.787289570167232</c:v>
                </c:pt>
                <c:pt idx="1">
                  <c:v>71.787289570167232</c:v>
                </c:pt>
                <c:pt idx="2">
                  <c:v>71.787289570167232</c:v>
                </c:pt>
                <c:pt idx="3">
                  <c:v>71.670372160443819</c:v>
                </c:pt>
                <c:pt idx="4">
                  <c:v>71.787289570167232</c:v>
                </c:pt>
                <c:pt idx="5">
                  <c:v>71.787289570167232</c:v>
                </c:pt>
                <c:pt idx="6">
                  <c:v>71.787289570167232</c:v>
                </c:pt>
                <c:pt idx="7">
                  <c:v>71.670372160443819</c:v>
                </c:pt>
                <c:pt idx="8">
                  <c:v>65.590666854827063</c:v>
                </c:pt>
                <c:pt idx="9">
                  <c:v>55.185017389444518</c:v>
                </c:pt>
                <c:pt idx="10">
                  <c:v>49.689899132444751</c:v>
                </c:pt>
                <c:pt idx="11">
                  <c:v>42.79177195876418</c:v>
                </c:pt>
                <c:pt idx="12">
                  <c:v>31.68461803504124</c:v>
                </c:pt>
                <c:pt idx="13">
                  <c:v>23.968068993296878</c:v>
                </c:pt>
                <c:pt idx="14">
                  <c:v>14.497758805701526</c:v>
                </c:pt>
                <c:pt idx="15">
                  <c:v>12.977832479297332</c:v>
                </c:pt>
                <c:pt idx="16">
                  <c:v>12.159410611233538</c:v>
                </c:pt>
                <c:pt idx="17">
                  <c:v>10.873319104276145</c:v>
                </c:pt>
                <c:pt idx="18">
                  <c:v>10.171814645935747</c:v>
                </c:pt>
                <c:pt idx="19">
                  <c:v>9.2364753681485539</c:v>
                </c:pt>
                <c:pt idx="20">
                  <c:v>8.3011360903613571</c:v>
                </c:pt>
                <c:pt idx="21">
                  <c:v>6.6642923542337664</c:v>
                </c:pt>
                <c:pt idx="22">
                  <c:v>6.7812097639571647</c:v>
                </c:pt>
                <c:pt idx="23">
                  <c:v>6.0797053056167689</c:v>
                </c:pt>
                <c:pt idx="24">
                  <c:v>5.8458704861699706</c:v>
                </c:pt>
                <c:pt idx="25">
                  <c:v>5.144366027829574</c:v>
                </c:pt>
                <c:pt idx="26">
                  <c:v>4.5597789792125765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71-4F97-B0FE-36F3C460698C}"/>
            </c:ext>
          </c:extLst>
        </c:ser>
        <c:ser>
          <c:idx val="3"/>
          <c:order val="1"/>
          <c:tx>
            <c:strRef>
              <c:f>'Gas Production Profile'!$A$5</c:f>
              <c:strCache>
                <c:ptCount val="1"/>
                <c:pt idx="0">
                  <c:v>Maui</c:v>
                </c:pt>
              </c:strCache>
            </c:strRef>
          </c:tx>
          <c:cat>
            <c:numRef>
              <c:f>'Gas Production Profile'!$B$3:$AK$3</c:f>
              <c:numCache>
                <c:formatCode>0</c:formatCode>
                <c:ptCount val="3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  <c:pt idx="26">
                  <c:v>2041</c:v>
                </c:pt>
                <c:pt idx="27">
                  <c:v>2042</c:v>
                </c:pt>
                <c:pt idx="28">
                  <c:v>2043</c:v>
                </c:pt>
                <c:pt idx="29">
                  <c:v>2044</c:v>
                </c:pt>
                <c:pt idx="30">
                  <c:v>2045</c:v>
                </c:pt>
                <c:pt idx="31">
                  <c:v>2046</c:v>
                </c:pt>
                <c:pt idx="32">
                  <c:v>2047</c:v>
                </c:pt>
                <c:pt idx="33">
                  <c:v>2048</c:v>
                </c:pt>
                <c:pt idx="34">
                  <c:v>2049</c:v>
                </c:pt>
                <c:pt idx="35">
                  <c:v>2050</c:v>
                </c:pt>
              </c:numCache>
            </c:numRef>
          </c:cat>
          <c:val>
            <c:numRef>
              <c:f>'Gas Production Profile'!$B$5:$AK$5</c:f>
              <c:numCache>
                <c:formatCode>0.0</c:formatCode>
                <c:ptCount val="36"/>
                <c:pt idx="0">
                  <c:v>29.178676916214364</c:v>
                </c:pt>
                <c:pt idx="1">
                  <c:v>30.820766959118199</c:v>
                </c:pt>
                <c:pt idx="2">
                  <c:v>30.820766959118199</c:v>
                </c:pt>
                <c:pt idx="3">
                  <c:v>30.820766959118199</c:v>
                </c:pt>
                <c:pt idx="4">
                  <c:v>35.953733736586841</c:v>
                </c:pt>
                <c:pt idx="5">
                  <c:v>35.230295465936898</c:v>
                </c:pt>
                <c:pt idx="6">
                  <c:v>25.57296871011782</c:v>
                </c:pt>
                <c:pt idx="7">
                  <c:v>23.930878667213982</c:v>
                </c:pt>
                <c:pt idx="8">
                  <c:v>24.034226991592543</c:v>
                </c:pt>
                <c:pt idx="9">
                  <c:v>22.288788624310143</c:v>
                </c:pt>
                <c:pt idx="10">
                  <c:v>20.75004690578487</c:v>
                </c:pt>
                <c:pt idx="11">
                  <c:v>16.639080224948685</c:v>
                </c:pt>
                <c:pt idx="12">
                  <c:v>14.996990182044847</c:v>
                </c:pt>
                <c:pt idx="13">
                  <c:v>13.768293436655261</c:v>
                </c:pt>
                <c:pt idx="14">
                  <c:v>13.251551814762443</c:v>
                </c:pt>
                <c:pt idx="15">
                  <c:v>12.229551718129986</c:v>
                </c:pt>
                <c:pt idx="16">
                  <c:v>11.712810096237169</c:v>
                </c:pt>
                <c:pt idx="17">
                  <c:v>10.277416702090457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71-4F97-B0FE-36F3C460698C}"/>
            </c:ext>
          </c:extLst>
        </c:ser>
        <c:ser>
          <c:idx val="4"/>
          <c:order val="2"/>
          <c:tx>
            <c:strRef>
              <c:f>'Gas Production Profile'!$A$6</c:f>
              <c:strCache>
                <c:ptCount val="1"/>
                <c:pt idx="0">
                  <c:v>Mangahewa</c:v>
                </c:pt>
              </c:strCache>
            </c:strRef>
          </c:tx>
          <c:cat>
            <c:numRef>
              <c:f>'Gas Production Profile'!$B$3:$AK$3</c:f>
              <c:numCache>
                <c:formatCode>0</c:formatCode>
                <c:ptCount val="3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  <c:pt idx="26">
                  <c:v>2041</c:v>
                </c:pt>
                <c:pt idx="27">
                  <c:v>2042</c:v>
                </c:pt>
                <c:pt idx="28">
                  <c:v>2043</c:v>
                </c:pt>
                <c:pt idx="29">
                  <c:v>2044</c:v>
                </c:pt>
                <c:pt idx="30">
                  <c:v>2045</c:v>
                </c:pt>
                <c:pt idx="31">
                  <c:v>2046</c:v>
                </c:pt>
                <c:pt idx="32">
                  <c:v>2047</c:v>
                </c:pt>
                <c:pt idx="33">
                  <c:v>2048</c:v>
                </c:pt>
                <c:pt idx="34">
                  <c:v>2049</c:v>
                </c:pt>
                <c:pt idx="35">
                  <c:v>2050</c:v>
                </c:pt>
              </c:numCache>
            </c:numRef>
          </c:cat>
          <c:val>
            <c:numRef>
              <c:f>'Gas Production Profile'!$B$6:$AK$6</c:f>
              <c:numCache>
                <c:formatCode>0.0</c:formatCode>
                <c:ptCount val="36"/>
                <c:pt idx="0">
                  <c:v>29.059735588328458</c:v>
                </c:pt>
                <c:pt idx="1">
                  <c:v>33.098926635354808</c:v>
                </c:pt>
                <c:pt idx="2">
                  <c:v>41.738307485938947</c:v>
                </c:pt>
                <c:pt idx="3">
                  <c:v>36.35271942323714</c:v>
                </c:pt>
                <c:pt idx="4">
                  <c:v>27.152339816121568</c:v>
                </c:pt>
                <c:pt idx="5">
                  <c:v>24.459545784770672</c:v>
                </c:pt>
                <c:pt idx="6">
                  <c:v>19.971555732519175</c:v>
                </c:pt>
                <c:pt idx="7">
                  <c:v>14.810367172429947</c:v>
                </c:pt>
                <c:pt idx="8">
                  <c:v>10.883375876709884</c:v>
                </c:pt>
                <c:pt idx="9">
                  <c:v>9.9857778662595873</c:v>
                </c:pt>
                <c:pt idx="10">
                  <c:v>7.2929838349086857</c:v>
                </c:pt>
                <c:pt idx="11">
                  <c:v>4.9367890574766493</c:v>
                </c:pt>
                <c:pt idx="12">
                  <c:v>3.7025917931074868</c:v>
                </c:pt>
                <c:pt idx="13">
                  <c:v>4.4879900522514991</c:v>
                </c:pt>
                <c:pt idx="14">
                  <c:v>4.1513907983326366</c:v>
                </c:pt>
                <c:pt idx="15">
                  <c:v>3.1415930365760492</c:v>
                </c:pt>
                <c:pt idx="16">
                  <c:v>1.9073957722068871</c:v>
                </c:pt>
                <c:pt idx="17">
                  <c:v>2.2439950261257495</c:v>
                </c:pt>
                <c:pt idx="18">
                  <c:v>2.0195955235131748</c:v>
                </c:pt>
                <c:pt idx="19">
                  <c:v>1.9073957722068871</c:v>
                </c:pt>
                <c:pt idx="20">
                  <c:v>1.3463970156754497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71-4F97-B0FE-36F3C460698C}"/>
            </c:ext>
          </c:extLst>
        </c:ser>
        <c:ser>
          <c:idx val="5"/>
          <c:order val="3"/>
          <c:tx>
            <c:strRef>
              <c:f>'Gas Production Profile'!$A$7</c:f>
              <c:strCache>
                <c:ptCount val="1"/>
                <c:pt idx="0">
                  <c:v>Kupe</c:v>
                </c:pt>
              </c:strCache>
            </c:strRef>
          </c:tx>
          <c:cat>
            <c:numRef>
              <c:f>'Gas Production Profile'!$B$3:$AK$3</c:f>
              <c:numCache>
                <c:formatCode>0</c:formatCode>
                <c:ptCount val="3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  <c:pt idx="26">
                  <c:v>2041</c:v>
                </c:pt>
                <c:pt idx="27">
                  <c:v>2042</c:v>
                </c:pt>
                <c:pt idx="28">
                  <c:v>2043</c:v>
                </c:pt>
                <c:pt idx="29">
                  <c:v>2044</c:v>
                </c:pt>
                <c:pt idx="30">
                  <c:v>2045</c:v>
                </c:pt>
                <c:pt idx="31">
                  <c:v>2046</c:v>
                </c:pt>
                <c:pt idx="32">
                  <c:v>2047</c:v>
                </c:pt>
                <c:pt idx="33">
                  <c:v>2048</c:v>
                </c:pt>
                <c:pt idx="34">
                  <c:v>2049</c:v>
                </c:pt>
                <c:pt idx="35">
                  <c:v>2050</c:v>
                </c:pt>
              </c:numCache>
            </c:numRef>
          </c:cat>
          <c:val>
            <c:numRef>
              <c:f>'Gas Production Profile'!$B$7:$AK$7</c:f>
              <c:numCache>
                <c:formatCode>0.0</c:formatCode>
                <c:ptCount val="36"/>
                <c:pt idx="0">
                  <c:v>23.318215947328991</c:v>
                </c:pt>
                <c:pt idx="1">
                  <c:v>20.597757420140606</c:v>
                </c:pt>
                <c:pt idx="2">
                  <c:v>22.54094208241802</c:v>
                </c:pt>
                <c:pt idx="3">
                  <c:v>22.54094208241802</c:v>
                </c:pt>
                <c:pt idx="4">
                  <c:v>20.079574843533294</c:v>
                </c:pt>
                <c:pt idx="5">
                  <c:v>22.670487726569849</c:v>
                </c:pt>
                <c:pt idx="6">
                  <c:v>22.670487726569849</c:v>
                </c:pt>
                <c:pt idx="7">
                  <c:v>20.856848708444261</c:v>
                </c:pt>
                <c:pt idx="8">
                  <c:v>22.670487726569849</c:v>
                </c:pt>
                <c:pt idx="9">
                  <c:v>22.670487726569849</c:v>
                </c:pt>
                <c:pt idx="10">
                  <c:v>20.856848708444261</c:v>
                </c:pt>
                <c:pt idx="11">
                  <c:v>15.027294721612014</c:v>
                </c:pt>
                <c:pt idx="12">
                  <c:v>10.104560243842561</c:v>
                </c:pt>
                <c:pt idx="13">
                  <c:v>2.979549815492037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971-4F97-B0FE-36F3C460698C}"/>
            </c:ext>
          </c:extLst>
        </c:ser>
        <c:ser>
          <c:idx val="6"/>
          <c:order val="4"/>
          <c:tx>
            <c:strRef>
              <c:f>'Gas Production Profile'!$A$8</c:f>
              <c:strCache>
                <c:ptCount val="1"/>
                <c:pt idx="0">
                  <c:v>Kapuni</c:v>
                </c:pt>
              </c:strCache>
            </c:strRef>
          </c:tx>
          <c:cat>
            <c:numRef>
              <c:f>'Gas Production Profile'!$B$3:$AK$3</c:f>
              <c:numCache>
                <c:formatCode>0</c:formatCode>
                <c:ptCount val="3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  <c:pt idx="26">
                  <c:v>2041</c:v>
                </c:pt>
                <c:pt idx="27">
                  <c:v>2042</c:v>
                </c:pt>
                <c:pt idx="28">
                  <c:v>2043</c:v>
                </c:pt>
                <c:pt idx="29">
                  <c:v>2044</c:v>
                </c:pt>
                <c:pt idx="30">
                  <c:v>2045</c:v>
                </c:pt>
                <c:pt idx="31">
                  <c:v>2046</c:v>
                </c:pt>
                <c:pt idx="32">
                  <c:v>2047</c:v>
                </c:pt>
                <c:pt idx="33">
                  <c:v>2048</c:v>
                </c:pt>
                <c:pt idx="34">
                  <c:v>2049</c:v>
                </c:pt>
                <c:pt idx="35">
                  <c:v>2050</c:v>
                </c:pt>
              </c:numCache>
            </c:numRef>
          </c:cat>
          <c:val>
            <c:numRef>
              <c:f>'Gas Production Profile'!$B$8:$AK$8</c:f>
              <c:numCache>
                <c:formatCode>0.0</c:formatCode>
                <c:ptCount val="36"/>
                <c:pt idx="0">
                  <c:v>13.801742463201775</c:v>
                </c:pt>
                <c:pt idx="1">
                  <c:v>10.89218594393221</c:v>
                </c:pt>
                <c:pt idx="2">
                  <c:v>8.5048575178648775</c:v>
                </c:pt>
                <c:pt idx="3">
                  <c:v>7.4604013314604192</c:v>
                </c:pt>
                <c:pt idx="4">
                  <c:v>6.4905491583705635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971-4F97-B0FE-36F3C460698C}"/>
            </c:ext>
          </c:extLst>
        </c:ser>
        <c:ser>
          <c:idx val="7"/>
          <c:order val="5"/>
          <c:tx>
            <c:strRef>
              <c:f>'Gas Production Profile'!$A$9</c:f>
              <c:strCache>
                <c:ptCount val="1"/>
                <c:pt idx="0">
                  <c:v>Turangi</c:v>
                </c:pt>
              </c:strCache>
            </c:strRef>
          </c:tx>
          <c:cat>
            <c:numRef>
              <c:f>'Gas Production Profile'!$B$3:$AK$3</c:f>
              <c:numCache>
                <c:formatCode>0</c:formatCode>
                <c:ptCount val="3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  <c:pt idx="26">
                  <c:v>2041</c:v>
                </c:pt>
                <c:pt idx="27">
                  <c:v>2042</c:v>
                </c:pt>
                <c:pt idx="28">
                  <c:v>2043</c:v>
                </c:pt>
                <c:pt idx="29">
                  <c:v>2044</c:v>
                </c:pt>
                <c:pt idx="30">
                  <c:v>2045</c:v>
                </c:pt>
                <c:pt idx="31">
                  <c:v>2046</c:v>
                </c:pt>
                <c:pt idx="32">
                  <c:v>2047</c:v>
                </c:pt>
                <c:pt idx="33">
                  <c:v>2048</c:v>
                </c:pt>
                <c:pt idx="34">
                  <c:v>2049</c:v>
                </c:pt>
                <c:pt idx="35">
                  <c:v>2050</c:v>
                </c:pt>
              </c:numCache>
            </c:numRef>
          </c:cat>
          <c:val>
            <c:numRef>
              <c:f>'Gas Production Profile'!$B$9:$AK$9</c:f>
              <c:numCache>
                <c:formatCode>0.0</c:formatCode>
                <c:ptCount val="36"/>
                <c:pt idx="0">
                  <c:v>6.5544955830423026</c:v>
                </c:pt>
                <c:pt idx="1">
                  <c:v>6.5202982147829509</c:v>
                </c:pt>
                <c:pt idx="2">
                  <c:v>9.199092061765457</c:v>
                </c:pt>
                <c:pt idx="3">
                  <c:v>11.399122753117048</c:v>
                </c:pt>
                <c:pt idx="4">
                  <c:v>12.767017483491093</c:v>
                </c:pt>
                <c:pt idx="5">
                  <c:v>13.553556953456171</c:v>
                </c:pt>
                <c:pt idx="6">
                  <c:v>13.998122740827734</c:v>
                </c:pt>
                <c:pt idx="7">
                  <c:v>14.077916600099552</c:v>
                </c:pt>
                <c:pt idx="8">
                  <c:v>12.105868363810304</c:v>
                </c:pt>
                <c:pt idx="9">
                  <c:v>10.532789423880153</c:v>
                </c:pt>
                <c:pt idx="10">
                  <c:v>9.1306973252467536</c:v>
                </c:pt>
                <c:pt idx="11">
                  <c:v>8.0477806637006353</c:v>
                </c:pt>
                <c:pt idx="12">
                  <c:v>7.1814473344637397</c:v>
                </c:pt>
                <c:pt idx="13">
                  <c:v>6.4747017237704823</c:v>
                </c:pt>
                <c:pt idx="14">
                  <c:v>5.8249517268428113</c:v>
                </c:pt>
                <c:pt idx="15">
                  <c:v>5.2777938346931927</c:v>
                </c:pt>
                <c:pt idx="16">
                  <c:v>4.8332280473216285</c:v>
                </c:pt>
                <c:pt idx="17">
                  <c:v>4.4684561192218828</c:v>
                </c:pt>
                <c:pt idx="18">
                  <c:v>4.0922850683690202</c:v>
                </c:pt>
                <c:pt idx="19">
                  <c:v>3.7845087540348596</c:v>
                </c:pt>
                <c:pt idx="20">
                  <c:v>3.4995306852069334</c:v>
                </c:pt>
                <c:pt idx="21">
                  <c:v>3.2829473528977098</c:v>
                </c:pt>
                <c:pt idx="22">
                  <c:v>3.0549648978353687</c:v>
                </c:pt>
                <c:pt idx="23">
                  <c:v>2.8611798110323785</c:v>
                </c:pt>
                <c:pt idx="24">
                  <c:v>2.6787938469825061</c:v>
                </c:pt>
                <c:pt idx="25">
                  <c:v>2.5420043739451015</c:v>
                </c:pt>
                <c:pt idx="26">
                  <c:v>2.382416655401463</c:v>
                </c:pt>
                <c:pt idx="27">
                  <c:v>2.2456271823640583</c:v>
                </c:pt>
                <c:pt idx="28">
                  <c:v>2.1202368320797711</c:v>
                </c:pt>
                <c:pt idx="29">
                  <c:v>2.0176447273017173</c:v>
                </c:pt>
                <c:pt idx="30">
                  <c:v>1.9036534997705468</c:v>
                </c:pt>
                <c:pt idx="31">
                  <c:v>1.8124605177456106</c:v>
                </c:pt>
                <c:pt idx="32">
                  <c:v>1.7212675357206741</c:v>
                </c:pt>
                <c:pt idx="33">
                  <c:v>1.6528727992019718</c:v>
                </c:pt>
                <c:pt idx="34">
                  <c:v>1.5730789399301524</c:v>
                </c:pt>
                <c:pt idx="35">
                  <c:v>1.5046842034114505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971-4F97-B0FE-36F3C460698C}"/>
            </c:ext>
          </c:extLst>
        </c:ser>
        <c:ser>
          <c:idx val="8"/>
          <c:order val="6"/>
          <c:tx>
            <c:strRef>
              <c:f>'Gas Production Profile'!$A$10</c:f>
              <c:strCache>
                <c:ptCount val="1"/>
                <c:pt idx="0">
                  <c:v>Kowhai</c:v>
                </c:pt>
              </c:strCache>
            </c:strRef>
          </c:tx>
          <c:cat>
            <c:numRef>
              <c:f>'Gas Production Profile'!$B$3:$AK$3</c:f>
              <c:numCache>
                <c:formatCode>0</c:formatCode>
                <c:ptCount val="3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  <c:pt idx="26">
                  <c:v>2041</c:v>
                </c:pt>
                <c:pt idx="27">
                  <c:v>2042</c:v>
                </c:pt>
                <c:pt idx="28">
                  <c:v>2043</c:v>
                </c:pt>
                <c:pt idx="29">
                  <c:v>2044</c:v>
                </c:pt>
                <c:pt idx="30">
                  <c:v>2045</c:v>
                </c:pt>
                <c:pt idx="31">
                  <c:v>2046</c:v>
                </c:pt>
                <c:pt idx="32">
                  <c:v>2047</c:v>
                </c:pt>
                <c:pt idx="33">
                  <c:v>2048</c:v>
                </c:pt>
                <c:pt idx="34">
                  <c:v>2049</c:v>
                </c:pt>
                <c:pt idx="35">
                  <c:v>2050</c:v>
                </c:pt>
              </c:numCache>
            </c:numRef>
          </c:cat>
          <c:val>
            <c:numRef>
              <c:f>'Gas Production Profile'!$B$10:$AK$10</c:f>
              <c:numCache>
                <c:formatCode>0.0</c:formatCode>
                <c:ptCount val="36"/>
                <c:pt idx="0">
                  <c:v>6.5246878725574122</c:v>
                </c:pt>
                <c:pt idx="1">
                  <c:v>7.8636672968387584</c:v>
                </c:pt>
                <c:pt idx="2">
                  <c:v>6.0254074092660614</c:v>
                </c:pt>
                <c:pt idx="3">
                  <c:v>4.5048714528787697</c:v>
                </c:pt>
                <c:pt idx="4">
                  <c:v>3.6084360756056642</c:v>
                </c:pt>
                <c:pt idx="5">
                  <c:v>3.2566702946503949</c:v>
                </c:pt>
                <c:pt idx="6">
                  <c:v>2.7914316811289099</c:v>
                </c:pt>
                <c:pt idx="7">
                  <c:v>2.4283186169170192</c:v>
                </c:pt>
                <c:pt idx="8">
                  <c:v>2.1332892522448579</c:v>
                </c:pt>
                <c:pt idx="9">
                  <c:v>1.8949963038558046</c:v>
                </c:pt>
                <c:pt idx="10">
                  <c:v>1.6907452052366161</c:v>
                </c:pt>
                <c:pt idx="11">
                  <c:v>1.5205359563872924</c:v>
                </c:pt>
                <c:pt idx="12">
                  <c:v>1.3730212740512118</c:v>
                </c:pt>
                <c:pt idx="13">
                  <c:v>1.259548441484996</c:v>
                </c:pt>
                <c:pt idx="14">
                  <c:v>1.1460756089187802</c:v>
                </c:pt>
                <c:pt idx="15">
                  <c:v>1.0552973428658075</c:v>
                </c:pt>
                <c:pt idx="16">
                  <c:v>0.96451907681283466</c:v>
                </c:pt>
                <c:pt idx="17">
                  <c:v>0.89643537727310529</c:v>
                </c:pt>
                <c:pt idx="18">
                  <c:v>0.80565711122013239</c:v>
                </c:pt>
                <c:pt idx="19">
                  <c:v>0.62410057911418715</c:v>
                </c:pt>
                <c:pt idx="20">
                  <c:v>0.57871144608770086</c:v>
                </c:pt>
                <c:pt idx="21">
                  <c:v>0.54466959631783607</c:v>
                </c:pt>
                <c:pt idx="22">
                  <c:v>0.51062774654797138</c:v>
                </c:pt>
                <c:pt idx="23">
                  <c:v>0.47658589677810653</c:v>
                </c:pt>
                <c:pt idx="24">
                  <c:v>0.44254404700824185</c:v>
                </c:pt>
                <c:pt idx="25">
                  <c:v>0.41984948049499865</c:v>
                </c:pt>
                <c:pt idx="26">
                  <c:v>0.38580763072513397</c:v>
                </c:pt>
                <c:pt idx="27">
                  <c:v>0.36311306421189077</c:v>
                </c:pt>
                <c:pt idx="28">
                  <c:v>0.34041849769864752</c:v>
                </c:pt>
                <c:pt idx="29">
                  <c:v>0.32907121444202592</c:v>
                </c:pt>
                <c:pt idx="30">
                  <c:v>0.30637664792878283</c:v>
                </c:pt>
                <c:pt idx="31">
                  <c:v>0.29502936467216123</c:v>
                </c:pt>
                <c:pt idx="32">
                  <c:v>0.27233479815891803</c:v>
                </c:pt>
                <c:pt idx="33">
                  <c:v>0.26098751490229649</c:v>
                </c:pt>
                <c:pt idx="34">
                  <c:v>0.24964023164567489</c:v>
                </c:pt>
                <c:pt idx="35">
                  <c:v>0.23829294838905327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971-4F97-B0FE-36F3C460698C}"/>
            </c:ext>
          </c:extLst>
        </c:ser>
        <c:ser>
          <c:idx val="9"/>
          <c:order val="7"/>
          <c:tx>
            <c:strRef>
              <c:f>'Gas Production Profile'!$A$11</c:f>
              <c:strCache>
                <c:ptCount val="1"/>
                <c:pt idx="0">
                  <c:v>Onaero</c:v>
                </c:pt>
              </c:strCache>
            </c:strRef>
          </c:tx>
          <c:cat>
            <c:numRef>
              <c:f>'Gas Production Profile'!$B$3:$AK$3</c:f>
              <c:numCache>
                <c:formatCode>0</c:formatCode>
                <c:ptCount val="3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  <c:pt idx="26">
                  <c:v>2041</c:v>
                </c:pt>
                <c:pt idx="27">
                  <c:v>2042</c:v>
                </c:pt>
                <c:pt idx="28">
                  <c:v>2043</c:v>
                </c:pt>
                <c:pt idx="29">
                  <c:v>2044</c:v>
                </c:pt>
                <c:pt idx="30">
                  <c:v>2045</c:v>
                </c:pt>
                <c:pt idx="31">
                  <c:v>2046</c:v>
                </c:pt>
                <c:pt idx="32">
                  <c:v>2047</c:v>
                </c:pt>
                <c:pt idx="33">
                  <c:v>2048</c:v>
                </c:pt>
                <c:pt idx="34">
                  <c:v>2049</c:v>
                </c:pt>
                <c:pt idx="35">
                  <c:v>2050</c:v>
                </c:pt>
              </c:numCache>
            </c:numRef>
          </c:cat>
          <c:val>
            <c:numRef>
              <c:f>'Gas Production Profile'!$B$11:$AK$11</c:f>
              <c:numCache>
                <c:formatCode>0.0</c:formatCode>
                <c:ptCount val="36"/>
                <c:pt idx="0">
                  <c:v>4.5972060506400005</c:v>
                </c:pt>
                <c:pt idx="1">
                  <c:v>4.88848150872</c:v>
                </c:pt>
                <c:pt idx="2">
                  <c:v>3.5873595332399999</c:v>
                </c:pt>
                <c:pt idx="3">
                  <c:v>2.7533774433599998</c:v>
                </c:pt>
                <c:pt idx="4">
                  <c:v>2.21067081156</c:v>
                </c:pt>
                <c:pt idx="5">
                  <c:v>1.80810614544</c:v>
                </c:pt>
                <c:pt idx="6">
                  <c:v>1.5209525098800001</c:v>
                </c:pt>
                <c:pt idx="7">
                  <c:v>1.2997480346400001</c:v>
                </c:pt>
                <c:pt idx="8">
                  <c:v>1.1183878437599999</c:v>
                </c:pt>
                <c:pt idx="9">
                  <c:v>0.98511558227999996</c:v>
                </c:pt>
                <c:pt idx="10">
                  <c:v>0.87107849256000014</c:v>
                </c:pt>
                <c:pt idx="11">
                  <c:v>0.77765051543999986</c:v>
                </c:pt>
                <c:pt idx="12">
                  <c:v>0.69521406504000005</c:v>
                </c:pt>
                <c:pt idx="13">
                  <c:v>0.63201278640000003</c:v>
                </c:pt>
                <c:pt idx="14">
                  <c:v>0.57430727112000002</c:v>
                </c:pt>
                <c:pt idx="15">
                  <c:v>0.52621934172000007</c:v>
                </c:pt>
                <c:pt idx="16">
                  <c:v>0.48362717567999997</c:v>
                </c:pt>
                <c:pt idx="17">
                  <c:v>0.44653077299999999</c:v>
                </c:pt>
                <c:pt idx="18">
                  <c:v>0.41218225199999997</c:v>
                </c:pt>
                <c:pt idx="19">
                  <c:v>0.38332949436000008</c:v>
                </c:pt>
                <c:pt idx="20">
                  <c:v>0.21158688936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971-4F97-B0FE-36F3C460698C}"/>
            </c:ext>
          </c:extLst>
        </c:ser>
        <c:ser>
          <c:idx val="10"/>
          <c:order val="8"/>
          <c:tx>
            <c:strRef>
              <c:f>'Gas Production Profile'!$A$12</c:f>
              <c:strCache>
                <c:ptCount val="1"/>
                <c:pt idx="0">
                  <c:v>McKee</c:v>
                </c:pt>
              </c:strCache>
            </c:strRef>
          </c:tx>
          <c:cat>
            <c:numRef>
              <c:f>'Gas Production Profile'!$B$3:$AK$3</c:f>
              <c:numCache>
                <c:formatCode>0</c:formatCode>
                <c:ptCount val="3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  <c:pt idx="26">
                  <c:v>2041</c:v>
                </c:pt>
                <c:pt idx="27">
                  <c:v>2042</c:v>
                </c:pt>
                <c:pt idx="28">
                  <c:v>2043</c:v>
                </c:pt>
                <c:pt idx="29">
                  <c:v>2044</c:v>
                </c:pt>
                <c:pt idx="30">
                  <c:v>2045</c:v>
                </c:pt>
                <c:pt idx="31">
                  <c:v>2046</c:v>
                </c:pt>
                <c:pt idx="32">
                  <c:v>2047</c:v>
                </c:pt>
                <c:pt idx="33">
                  <c:v>2048</c:v>
                </c:pt>
                <c:pt idx="34">
                  <c:v>2049</c:v>
                </c:pt>
                <c:pt idx="35">
                  <c:v>2050</c:v>
                </c:pt>
              </c:numCache>
            </c:numRef>
          </c:cat>
          <c:val>
            <c:numRef>
              <c:f>'Gas Production Profile'!$B$12:$AK$12</c:f>
              <c:numCache>
                <c:formatCode>0.0</c:formatCode>
                <c:ptCount val="36"/>
                <c:pt idx="0">
                  <c:v>3.1729626017331181</c:v>
                </c:pt>
                <c:pt idx="1">
                  <c:v>3.7395630663283179</c:v>
                </c:pt>
                <c:pt idx="2">
                  <c:v>3.1729626017331181</c:v>
                </c:pt>
                <c:pt idx="3">
                  <c:v>3.0596425088140782</c:v>
                </c:pt>
                <c:pt idx="4">
                  <c:v>3.1729626017331181</c:v>
                </c:pt>
                <c:pt idx="5">
                  <c:v>3.8528831592473578</c:v>
                </c:pt>
                <c:pt idx="6">
                  <c:v>3.2862826946521579</c:v>
                </c:pt>
                <c:pt idx="7">
                  <c:v>2.8330023229759984</c:v>
                </c:pt>
                <c:pt idx="8">
                  <c:v>2.4930420442188788</c:v>
                </c:pt>
                <c:pt idx="9">
                  <c:v>2.1530817654617587</c:v>
                </c:pt>
                <c:pt idx="10">
                  <c:v>1.813121486704639</c:v>
                </c:pt>
                <c:pt idx="11">
                  <c:v>4.0795233450854385</c:v>
                </c:pt>
                <c:pt idx="12">
                  <c:v>3.3996027875711978</c:v>
                </c:pt>
                <c:pt idx="13">
                  <c:v>2.8330023229759984</c:v>
                </c:pt>
                <c:pt idx="14">
                  <c:v>2.3797219512998389</c:v>
                </c:pt>
                <c:pt idx="15">
                  <c:v>2.0397616725427192</c:v>
                </c:pt>
                <c:pt idx="16">
                  <c:v>1.6998013937855989</c:v>
                </c:pt>
                <c:pt idx="17">
                  <c:v>1.4731612079475191</c:v>
                </c:pt>
                <c:pt idx="18">
                  <c:v>1.2465210221094394</c:v>
                </c:pt>
                <c:pt idx="19">
                  <c:v>1.0198808362713596</c:v>
                </c:pt>
                <c:pt idx="20">
                  <c:v>0.79324065043327951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971-4F97-B0FE-36F3C460698C}"/>
            </c:ext>
          </c:extLst>
        </c:ser>
        <c:ser>
          <c:idx val="11"/>
          <c:order val="9"/>
          <c:tx>
            <c:strRef>
              <c:f>'Gas Production Profile'!$A$13</c:f>
              <c:strCache>
                <c:ptCount val="1"/>
                <c:pt idx="0">
                  <c:v>Ngatoro</c:v>
                </c:pt>
              </c:strCache>
            </c:strRef>
          </c:tx>
          <c:spPr>
            <a:ln w="25400">
              <a:noFill/>
            </a:ln>
          </c:spPr>
          <c:cat>
            <c:numRef>
              <c:f>'Gas Production Profile'!$B$3:$AK$3</c:f>
              <c:numCache>
                <c:formatCode>0</c:formatCode>
                <c:ptCount val="3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  <c:pt idx="26">
                  <c:v>2041</c:v>
                </c:pt>
                <c:pt idx="27">
                  <c:v>2042</c:v>
                </c:pt>
                <c:pt idx="28">
                  <c:v>2043</c:v>
                </c:pt>
                <c:pt idx="29">
                  <c:v>2044</c:v>
                </c:pt>
                <c:pt idx="30">
                  <c:v>2045</c:v>
                </c:pt>
                <c:pt idx="31">
                  <c:v>2046</c:v>
                </c:pt>
                <c:pt idx="32">
                  <c:v>2047</c:v>
                </c:pt>
                <c:pt idx="33">
                  <c:v>2048</c:v>
                </c:pt>
                <c:pt idx="34">
                  <c:v>2049</c:v>
                </c:pt>
                <c:pt idx="35">
                  <c:v>2050</c:v>
                </c:pt>
              </c:numCache>
            </c:numRef>
          </c:cat>
          <c:val>
            <c:numRef>
              <c:f>'Gas Production Profile'!$B$13:$AK$13</c:f>
              <c:numCache>
                <c:formatCode>0.0</c:formatCode>
                <c:ptCount val="36"/>
                <c:pt idx="0">
                  <c:v>2.1345875420371296</c:v>
                </c:pt>
                <c:pt idx="1">
                  <c:v>1.7165641483881919</c:v>
                </c:pt>
                <c:pt idx="2">
                  <c:v>2.0901169682446898</c:v>
                </c:pt>
                <c:pt idx="3">
                  <c:v>1.9033405583164411</c:v>
                </c:pt>
                <c:pt idx="4">
                  <c:v>1.6631994598372637</c:v>
                </c:pt>
                <c:pt idx="5">
                  <c:v>1.4408465908750629</c:v>
                </c:pt>
                <c:pt idx="6">
                  <c:v>1.2629642957053018</c:v>
                </c:pt>
                <c:pt idx="7">
                  <c:v>1.0406114267431008</c:v>
                </c:pt>
                <c:pt idx="8">
                  <c:v>0.84494090205636385</c:v>
                </c:pt>
                <c:pt idx="9">
                  <c:v>0.70263506592055536</c:v>
                </c:pt>
                <c:pt idx="10">
                  <c:v>0.56032922978474664</c:v>
                </c:pt>
                <c:pt idx="11">
                  <c:v>0.4535998526828901</c:v>
                </c:pt>
                <c:pt idx="12">
                  <c:v>0.39134104937347386</c:v>
                </c:pt>
                <c:pt idx="13">
                  <c:v>0.35576459033952168</c:v>
                </c:pt>
                <c:pt idx="14">
                  <c:v>0.3201881313055695</c:v>
                </c:pt>
                <c:pt idx="15">
                  <c:v>0.28461167227161738</c:v>
                </c:pt>
                <c:pt idx="16">
                  <c:v>0.24903521323766517</c:v>
                </c:pt>
                <c:pt idx="17">
                  <c:v>0.21345875420371299</c:v>
                </c:pt>
                <c:pt idx="18">
                  <c:v>0.17788229516976084</c:v>
                </c:pt>
                <c:pt idx="19">
                  <c:v>0.12451760661883259</c:v>
                </c:pt>
                <c:pt idx="20">
                  <c:v>9.7835262343368465E-2</c:v>
                </c:pt>
                <c:pt idx="21">
                  <c:v>8.894114758488042E-2</c:v>
                </c:pt>
                <c:pt idx="22">
                  <c:v>8.0047032826392375E-2</c:v>
                </c:pt>
                <c:pt idx="23">
                  <c:v>8.0047032826392375E-2</c:v>
                </c:pt>
                <c:pt idx="24">
                  <c:v>7.1152918067904344E-2</c:v>
                </c:pt>
                <c:pt idx="25">
                  <c:v>8.0047032826392375E-2</c:v>
                </c:pt>
                <c:pt idx="26">
                  <c:v>4.447057379244021E-2</c:v>
                </c:pt>
                <c:pt idx="27">
                  <c:v>4.447057379244021E-2</c:v>
                </c:pt>
                <c:pt idx="28">
                  <c:v>4.447057379244021E-2</c:v>
                </c:pt>
                <c:pt idx="29">
                  <c:v>4.447057379244021E-2</c:v>
                </c:pt>
                <c:pt idx="30">
                  <c:v>4.447057379244021E-2</c:v>
                </c:pt>
                <c:pt idx="31">
                  <c:v>4.447057379244021E-2</c:v>
                </c:pt>
                <c:pt idx="32">
                  <c:v>4.447057379244021E-2</c:v>
                </c:pt>
                <c:pt idx="33">
                  <c:v>4.447057379244021E-2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971-4F97-B0FE-36F3C460698C}"/>
            </c:ext>
          </c:extLst>
        </c:ser>
        <c:ser>
          <c:idx val="0"/>
          <c:order val="10"/>
          <c:tx>
            <c:strRef>
              <c:f>'Gas Production Profile'!$A$14</c:f>
              <c:strCache>
                <c:ptCount val="1"/>
                <c:pt idx="0">
                  <c:v>Kauri</c:v>
                </c:pt>
              </c:strCache>
            </c:strRef>
          </c:tx>
          <c:spPr>
            <a:ln w="25400">
              <a:noFill/>
            </a:ln>
          </c:spPr>
          <c:cat>
            <c:numRef>
              <c:f>'Gas Production Profile'!$B$3:$AK$3</c:f>
              <c:numCache>
                <c:formatCode>0</c:formatCode>
                <c:ptCount val="3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  <c:pt idx="26">
                  <c:v>2041</c:v>
                </c:pt>
                <c:pt idx="27">
                  <c:v>2042</c:v>
                </c:pt>
                <c:pt idx="28">
                  <c:v>2043</c:v>
                </c:pt>
                <c:pt idx="29">
                  <c:v>2044</c:v>
                </c:pt>
                <c:pt idx="30">
                  <c:v>2045</c:v>
                </c:pt>
                <c:pt idx="31">
                  <c:v>2046</c:v>
                </c:pt>
                <c:pt idx="32">
                  <c:v>2047</c:v>
                </c:pt>
                <c:pt idx="33">
                  <c:v>2048</c:v>
                </c:pt>
                <c:pt idx="34">
                  <c:v>2049</c:v>
                </c:pt>
                <c:pt idx="35">
                  <c:v>2050</c:v>
                </c:pt>
              </c:numCache>
            </c:numRef>
          </c:cat>
          <c:val>
            <c:numRef>
              <c:f>'Gas Production Profile'!$B$14:$AK$14</c:f>
              <c:numCache>
                <c:formatCode>0.0</c:formatCode>
                <c:ptCount val="36"/>
                <c:pt idx="0">
                  <c:v>0.70560245715338465</c:v>
                </c:pt>
                <c:pt idx="1">
                  <c:v>0.35878091041697524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971-4F97-B0FE-36F3C460698C}"/>
            </c:ext>
          </c:extLst>
        </c:ser>
        <c:ser>
          <c:idx val="12"/>
          <c:order val="11"/>
          <c:tx>
            <c:strRef>
              <c:f>'Gas Production Profile'!$A$15</c:f>
              <c:strCache>
                <c:ptCount val="1"/>
                <c:pt idx="0">
                  <c:v>Radnor</c:v>
                </c:pt>
              </c:strCache>
            </c:strRef>
          </c:tx>
          <c:spPr>
            <a:ln w="25400">
              <a:noFill/>
            </a:ln>
          </c:spPr>
          <c:cat>
            <c:numRef>
              <c:f>'Gas Production Profile'!$B$3:$AK$3</c:f>
              <c:numCache>
                <c:formatCode>0</c:formatCode>
                <c:ptCount val="3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  <c:pt idx="26">
                  <c:v>2041</c:v>
                </c:pt>
                <c:pt idx="27">
                  <c:v>2042</c:v>
                </c:pt>
                <c:pt idx="28">
                  <c:v>2043</c:v>
                </c:pt>
                <c:pt idx="29">
                  <c:v>2044</c:v>
                </c:pt>
                <c:pt idx="30">
                  <c:v>2045</c:v>
                </c:pt>
                <c:pt idx="31">
                  <c:v>2046</c:v>
                </c:pt>
                <c:pt idx="32">
                  <c:v>2047</c:v>
                </c:pt>
                <c:pt idx="33">
                  <c:v>2048</c:v>
                </c:pt>
                <c:pt idx="34">
                  <c:v>2049</c:v>
                </c:pt>
                <c:pt idx="35">
                  <c:v>2050</c:v>
                </c:pt>
              </c:numCache>
            </c:numRef>
          </c:cat>
          <c:val>
            <c:numRef>
              <c:f>'Gas Production Profile'!$B$15:$AK$15</c:f>
              <c:numCache>
                <c:formatCode>0.0</c:formatCode>
                <c:ptCount val="36"/>
                <c:pt idx="0">
                  <c:v>0.30863541342052808</c:v>
                </c:pt>
                <c:pt idx="1">
                  <c:v>0.30863541342052808</c:v>
                </c:pt>
                <c:pt idx="2">
                  <c:v>0.30863541342052808</c:v>
                </c:pt>
                <c:pt idx="3">
                  <c:v>0.28659002674763318</c:v>
                </c:pt>
                <c:pt idx="4">
                  <c:v>0.26454464007473832</c:v>
                </c:pt>
                <c:pt idx="5">
                  <c:v>0.25352194673829093</c:v>
                </c:pt>
                <c:pt idx="6">
                  <c:v>0.23147656006539602</c:v>
                </c:pt>
                <c:pt idx="7">
                  <c:v>0.22045386672894862</c:v>
                </c:pt>
                <c:pt idx="8">
                  <c:v>0.20943117339250117</c:v>
                </c:pt>
                <c:pt idx="9">
                  <c:v>0.19840848005605374</c:v>
                </c:pt>
                <c:pt idx="10">
                  <c:v>0.18738578671960635</c:v>
                </c:pt>
                <c:pt idx="11">
                  <c:v>0.17636309338315892</c:v>
                </c:pt>
                <c:pt idx="12">
                  <c:v>0.17636309338315892</c:v>
                </c:pt>
                <c:pt idx="13">
                  <c:v>0.16534040004671144</c:v>
                </c:pt>
                <c:pt idx="14">
                  <c:v>0.15431770671026404</c:v>
                </c:pt>
                <c:pt idx="15">
                  <c:v>0.15431770671026404</c:v>
                </c:pt>
                <c:pt idx="16">
                  <c:v>8.818154669157946E-2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971-4F97-B0FE-36F3C460698C}"/>
            </c:ext>
          </c:extLst>
        </c:ser>
        <c:ser>
          <c:idx val="13"/>
          <c:order val="12"/>
          <c:tx>
            <c:strRef>
              <c:f>'Gas Production Profile'!$A$16</c:f>
              <c:strCache>
                <c:ptCount val="1"/>
                <c:pt idx="0">
                  <c:v>Cheal</c:v>
                </c:pt>
              </c:strCache>
            </c:strRef>
          </c:tx>
          <c:spPr>
            <a:ln w="25400">
              <a:noFill/>
            </a:ln>
          </c:spPr>
          <c:cat>
            <c:numRef>
              <c:f>'Gas Production Profile'!$B$3:$AK$3</c:f>
              <c:numCache>
                <c:formatCode>0</c:formatCode>
                <c:ptCount val="3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  <c:pt idx="26">
                  <c:v>2041</c:v>
                </c:pt>
                <c:pt idx="27">
                  <c:v>2042</c:v>
                </c:pt>
                <c:pt idx="28">
                  <c:v>2043</c:v>
                </c:pt>
                <c:pt idx="29">
                  <c:v>2044</c:v>
                </c:pt>
                <c:pt idx="30">
                  <c:v>2045</c:v>
                </c:pt>
                <c:pt idx="31">
                  <c:v>2046</c:v>
                </c:pt>
                <c:pt idx="32">
                  <c:v>2047</c:v>
                </c:pt>
                <c:pt idx="33">
                  <c:v>2048</c:v>
                </c:pt>
                <c:pt idx="34">
                  <c:v>2049</c:v>
                </c:pt>
                <c:pt idx="35">
                  <c:v>2050</c:v>
                </c:pt>
              </c:numCache>
            </c:numRef>
          </c:cat>
          <c:val>
            <c:numRef>
              <c:f>'Gas Production Profile'!$B$16:$AK$16</c:f>
              <c:numCache>
                <c:formatCode>0.0</c:formatCode>
                <c:ptCount val="36"/>
                <c:pt idx="0">
                  <c:v>0.26689881826602146</c:v>
                </c:pt>
                <c:pt idx="1">
                  <c:v>0.29941441033903926</c:v>
                </c:pt>
                <c:pt idx="2">
                  <c:v>0.31296257370279673</c:v>
                </c:pt>
                <c:pt idx="3">
                  <c:v>0.30076922667541506</c:v>
                </c:pt>
                <c:pt idx="4">
                  <c:v>0.25064102222951251</c:v>
                </c:pt>
                <c:pt idx="5">
                  <c:v>0.22218987916562194</c:v>
                </c:pt>
                <c:pt idx="6">
                  <c:v>0.18154538907434964</c:v>
                </c:pt>
                <c:pt idx="7">
                  <c:v>0.14902979700133179</c:v>
                </c:pt>
                <c:pt idx="8">
                  <c:v>0.12464310294656838</c:v>
                </c:pt>
                <c:pt idx="9">
                  <c:v>0.10296604156455651</c:v>
                </c:pt>
                <c:pt idx="10">
                  <c:v>8.5353429191671826E-2</c:v>
                </c:pt>
                <c:pt idx="11">
                  <c:v>7.3160082164290138E-2</c:v>
                </c:pt>
                <c:pt idx="12">
                  <c:v>6.2321551473284192E-2</c:v>
                </c:pt>
                <c:pt idx="13">
                  <c:v>5.2837837118653988E-2</c:v>
                </c:pt>
                <c:pt idx="14">
                  <c:v>2.9805959400266351E-2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971-4F97-B0FE-36F3C460698C}"/>
            </c:ext>
          </c:extLst>
        </c:ser>
        <c:ser>
          <c:idx val="14"/>
          <c:order val="13"/>
          <c:tx>
            <c:strRef>
              <c:f>'Gas Production Profile'!$A$17</c:f>
              <c:strCache>
                <c:ptCount val="1"/>
                <c:pt idx="0">
                  <c:v>Waihapa/Ngaere</c:v>
                </c:pt>
              </c:strCache>
            </c:strRef>
          </c:tx>
          <c:spPr>
            <a:ln w="25400">
              <a:noFill/>
            </a:ln>
          </c:spPr>
          <c:cat>
            <c:numRef>
              <c:f>'Gas Production Profile'!$B$3:$AK$3</c:f>
              <c:numCache>
                <c:formatCode>0</c:formatCode>
                <c:ptCount val="3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  <c:pt idx="26">
                  <c:v>2041</c:v>
                </c:pt>
                <c:pt idx="27">
                  <c:v>2042</c:v>
                </c:pt>
                <c:pt idx="28">
                  <c:v>2043</c:v>
                </c:pt>
                <c:pt idx="29">
                  <c:v>2044</c:v>
                </c:pt>
                <c:pt idx="30">
                  <c:v>2045</c:v>
                </c:pt>
                <c:pt idx="31">
                  <c:v>2046</c:v>
                </c:pt>
                <c:pt idx="32">
                  <c:v>2047</c:v>
                </c:pt>
                <c:pt idx="33">
                  <c:v>2048</c:v>
                </c:pt>
                <c:pt idx="34">
                  <c:v>2049</c:v>
                </c:pt>
                <c:pt idx="35">
                  <c:v>2050</c:v>
                </c:pt>
              </c:numCache>
            </c:numRef>
          </c:cat>
          <c:val>
            <c:numRef>
              <c:f>'Gas Production Profile'!$B$17:$AK$17</c:f>
              <c:numCache>
                <c:formatCode>0.0</c:formatCode>
                <c:ptCount val="36"/>
                <c:pt idx="0">
                  <c:v>0.26170223264676384</c:v>
                </c:pt>
                <c:pt idx="1">
                  <c:v>0.50274376271615162</c:v>
                </c:pt>
                <c:pt idx="2">
                  <c:v>0.46601362480081637</c:v>
                </c:pt>
                <c:pt idx="3">
                  <c:v>0.43157912050518948</c:v>
                </c:pt>
                <c:pt idx="4">
                  <c:v>0.40058806663912538</c:v>
                </c:pt>
                <c:pt idx="5">
                  <c:v>0.37074482958291544</c:v>
                </c:pt>
                <c:pt idx="6">
                  <c:v>0.34434504295626817</c:v>
                </c:pt>
                <c:pt idx="7">
                  <c:v>0.31909307313947521</c:v>
                </c:pt>
                <c:pt idx="8">
                  <c:v>0.29498892013253641</c:v>
                </c:pt>
                <c:pt idx="9">
                  <c:v>0.27432821755516035</c:v>
                </c:pt>
                <c:pt idx="10">
                  <c:v>0.25366751497778423</c:v>
                </c:pt>
                <c:pt idx="11">
                  <c:v>0.2353024460201166</c:v>
                </c:pt>
                <c:pt idx="12">
                  <c:v>0.21808519387230321</c:v>
                </c:pt>
                <c:pt idx="13">
                  <c:v>0.20316357534419824</c:v>
                </c:pt>
                <c:pt idx="14">
                  <c:v>0.18709414000623906</c:v>
                </c:pt>
                <c:pt idx="15">
                  <c:v>0.17332033828798832</c:v>
                </c:pt>
                <c:pt idx="16">
                  <c:v>0.16069435337959184</c:v>
                </c:pt>
                <c:pt idx="17">
                  <c:v>0.14921618528104957</c:v>
                </c:pt>
                <c:pt idx="18">
                  <c:v>0.13888583399236151</c:v>
                </c:pt>
                <c:pt idx="19">
                  <c:v>0.12855548270367348</c:v>
                </c:pt>
                <c:pt idx="20">
                  <c:v>0.11937294822483964</c:v>
                </c:pt>
                <c:pt idx="21">
                  <c:v>0.11019041374600583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971-4F97-B0FE-36F3C460698C}"/>
            </c:ext>
          </c:extLst>
        </c:ser>
        <c:ser>
          <c:idx val="15"/>
          <c:order val="14"/>
          <c:tx>
            <c:strRef>
              <c:f>'Gas Production Profile'!$A$18</c:f>
              <c:strCache>
                <c:ptCount val="1"/>
                <c:pt idx="0">
                  <c:v>Copper Moki</c:v>
                </c:pt>
              </c:strCache>
            </c:strRef>
          </c:tx>
          <c:spPr>
            <a:ln w="25400">
              <a:noFill/>
            </a:ln>
          </c:spPr>
          <c:cat>
            <c:numRef>
              <c:f>'Gas Production Profile'!$B$3:$AK$3</c:f>
              <c:numCache>
                <c:formatCode>0</c:formatCode>
                <c:ptCount val="3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  <c:pt idx="26">
                  <c:v>2041</c:v>
                </c:pt>
                <c:pt idx="27">
                  <c:v>2042</c:v>
                </c:pt>
                <c:pt idx="28">
                  <c:v>2043</c:v>
                </c:pt>
                <c:pt idx="29">
                  <c:v>2044</c:v>
                </c:pt>
                <c:pt idx="30">
                  <c:v>2045</c:v>
                </c:pt>
                <c:pt idx="31">
                  <c:v>2046</c:v>
                </c:pt>
                <c:pt idx="32">
                  <c:v>2047</c:v>
                </c:pt>
                <c:pt idx="33">
                  <c:v>2048</c:v>
                </c:pt>
                <c:pt idx="34">
                  <c:v>2049</c:v>
                </c:pt>
                <c:pt idx="35">
                  <c:v>2050</c:v>
                </c:pt>
              </c:numCache>
            </c:numRef>
          </c:cat>
          <c:val>
            <c:numRef>
              <c:f>'Gas Production Profile'!$B$18:$AK$18</c:f>
              <c:numCache>
                <c:formatCode>0.0</c:formatCode>
                <c:ptCount val="36"/>
                <c:pt idx="0">
                  <c:v>0.18847848880741844</c:v>
                </c:pt>
                <c:pt idx="1">
                  <c:v>0.4301422848723595</c:v>
                </c:pt>
                <c:pt idx="2">
                  <c:v>0.33803879442423224</c:v>
                </c:pt>
                <c:pt idx="3">
                  <c:v>0.19467720904213781</c:v>
                </c:pt>
                <c:pt idx="4">
                  <c:v>0.10898817155151598</c:v>
                </c:pt>
                <c:pt idx="5">
                  <c:v>1.5762870944901228E-2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971-4F97-B0FE-36F3C460698C}"/>
            </c:ext>
          </c:extLst>
        </c:ser>
        <c:ser>
          <c:idx val="16"/>
          <c:order val="15"/>
          <c:tx>
            <c:strRef>
              <c:f>'Gas Production Profile'!$A$19</c:f>
              <c:strCache>
                <c:ptCount val="1"/>
                <c:pt idx="0">
                  <c:v>Surrey</c:v>
                </c:pt>
              </c:strCache>
            </c:strRef>
          </c:tx>
          <c:spPr>
            <a:ln w="25400">
              <a:noFill/>
            </a:ln>
          </c:spPr>
          <c:cat>
            <c:numRef>
              <c:f>'Gas Production Profile'!$B$3:$AK$3</c:f>
              <c:numCache>
                <c:formatCode>0</c:formatCode>
                <c:ptCount val="3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  <c:pt idx="26">
                  <c:v>2041</c:v>
                </c:pt>
                <c:pt idx="27">
                  <c:v>2042</c:v>
                </c:pt>
                <c:pt idx="28">
                  <c:v>2043</c:v>
                </c:pt>
                <c:pt idx="29">
                  <c:v>2044</c:v>
                </c:pt>
                <c:pt idx="30">
                  <c:v>2045</c:v>
                </c:pt>
                <c:pt idx="31">
                  <c:v>2046</c:v>
                </c:pt>
                <c:pt idx="32">
                  <c:v>2047</c:v>
                </c:pt>
                <c:pt idx="33">
                  <c:v>2048</c:v>
                </c:pt>
                <c:pt idx="34">
                  <c:v>2049</c:v>
                </c:pt>
                <c:pt idx="35">
                  <c:v>2050</c:v>
                </c:pt>
              </c:numCache>
            </c:numRef>
          </c:cat>
          <c:val>
            <c:numRef>
              <c:f>'Gas Production Profile'!$B$19:$AK$19</c:f>
              <c:numCache>
                <c:formatCode>0.0</c:formatCode>
                <c:ptCount val="36"/>
                <c:pt idx="0">
                  <c:v>1.0399984548952102E-2</c:v>
                </c:pt>
                <c:pt idx="1">
                  <c:v>9.0863022901370993E-3</c:v>
                </c:pt>
                <c:pt idx="2">
                  <c:v>7.882093552890013E-3</c:v>
                </c:pt>
                <c:pt idx="3">
                  <c:v>7.0063053803466804E-3</c:v>
                </c:pt>
                <c:pt idx="4">
                  <c:v>6.1305172078033442E-3</c:v>
                </c:pt>
                <c:pt idx="5">
                  <c:v>5.4736760783958439E-3</c:v>
                </c:pt>
                <c:pt idx="6">
                  <c:v>4.8168349489883418E-3</c:v>
                </c:pt>
                <c:pt idx="7">
                  <c:v>4.2694673411487576E-3</c:v>
                </c:pt>
                <c:pt idx="8">
                  <c:v>3.8315732548770904E-3</c:v>
                </c:pt>
                <c:pt idx="9">
                  <c:v>3.5031526901733402E-3</c:v>
                </c:pt>
                <c:pt idx="10">
                  <c:v>3.0652586039016721E-3</c:v>
                </c:pt>
                <c:pt idx="11">
                  <c:v>2.9557850823337555E-3</c:v>
                </c:pt>
                <c:pt idx="12">
                  <c:v>2.5178909960620875E-3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4971-4F97-B0FE-36F3C460698C}"/>
            </c:ext>
          </c:extLst>
        </c:ser>
        <c:ser>
          <c:idx val="17"/>
          <c:order val="16"/>
          <c:tx>
            <c:strRef>
              <c:f>'Gas Production Profile'!$A$20</c:f>
              <c:strCache>
                <c:ptCount val="1"/>
                <c:pt idx="0">
                  <c:v>Sidewinder</c:v>
                </c:pt>
              </c:strCache>
            </c:strRef>
          </c:tx>
          <c:spPr>
            <a:ln w="25400">
              <a:noFill/>
            </a:ln>
          </c:spPr>
          <c:cat>
            <c:numRef>
              <c:f>'Gas Production Profile'!$B$3:$AK$3</c:f>
              <c:numCache>
                <c:formatCode>0</c:formatCode>
                <c:ptCount val="3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  <c:pt idx="26">
                  <c:v>2041</c:v>
                </c:pt>
                <c:pt idx="27">
                  <c:v>2042</c:v>
                </c:pt>
                <c:pt idx="28">
                  <c:v>2043</c:v>
                </c:pt>
                <c:pt idx="29">
                  <c:v>2044</c:v>
                </c:pt>
                <c:pt idx="30">
                  <c:v>2045</c:v>
                </c:pt>
                <c:pt idx="31">
                  <c:v>2046</c:v>
                </c:pt>
                <c:pt idx="32">
                  <c:v>2047</c:v>
                </c:pt>
                <c:pt idx="33">
                  <c:v>2048</c:v>
                </c:pt>
                <c:pt idx="34">
                  <c:v>2049</c:v>
                </c:pt>
                <c:pt idx="35">
                  <c:v>2050</c:v>
                </c:pt>
              </c:numCache>
            </c:numRef>
          </c:cat>
          <c:val>
            <c:numRef>
              <c:f>'Gas Production Profile'!$B$20:$AK$20</c:f>
              <c:numCache>
                <c:formatCode>0.0</c:formatCode>
                <c:ptCount val="36"/>
                <c:pt idx="0">
                  <c:v>7.0839479740121402E-3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4971-4F97-B0FE-36F3C46069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9515392"/>
        <c:axId val="119533568"/>
      </c:areaChart>
      <c:catAx>
        <c:axId val="119515392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119533568"/>
        <c:crosses val="autoZero"/>
        <c:auto val="1"/>
        <c:lblAlgn val="ctr"/>
        <c:lblOffset val="100"/>
        <c:tickLblSkip val="5"/>
        <c:noMultiLvlLbl val="0"/>
      </c:catAx>
      <c:valAx>
        <c:axId val="119533568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119515392"/>
        <c:crosses val="autoZero"/>
        <c:crossBetween val="midCat"/>
      </c:valAx>
      <c:spPr>
        <a:solidFill>
          <a:schemeClr val="bg1"/>
        </a:solidFill>
      </c:spPr>
    </c:plotArea>
    <c:legend>
      <c:legendPos val="b"/>
      <c:layout>
        <c:manualLayout>
          <c:xMode val="edge"/>
          <c:yMode val="edge"/>
          <c:x val="4.8345359269115748E-2"/>
          <c:y val="0.68950152230971129"/>
          <c:w val="0.92606765103395472"/>
          <c:h val="0.25183183599847375"/>
        </c:manualLayout>
      </c:layout>
      <c:overlay val="0"/>
    </c:legend>
    <c:plotVisOnly val="1"/>
    <c:dispBlanksAs val="zero"/>
    <c:showDLblsOverMax val="0"/>
  </c:chart>
  <c:spPr>
    <a:solidFill>
      <a:schemeClr val="bg1">
        <a:lumMod val="85000"/>
      </a:schemeClr>
    </a:solidFill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'Oil Production Profile'!$A$1</c:f>
          <c:strCache>
            <c:ptCount val="1"/>
            <c:pt idx="0">
              <c:v>Oil Production Profile (Forecast) to 2050 – mmbbl</c:v>
            </c:pt>
          </c:strCache>
        </c:strRef>
      </c:tx>
      <c:overlay val="0"/>
    </c:title>
    <c:autoTitleDeleted val="0"/>
    <c:plotArea>
      <c:layout>
        <c:manualLayout>
          <c:layoutTarget val="inner"/>
          <c:xMode val="edge"/>
          <c:yMode val="edge"/>
          <c:x val="6.6024198644765192E-2"/>
          <c:y val="0.13584361276874288"/>
          <c:w val="0.90819958577234083"/>
          <c:h val="0.44132155078248353"/>
        </c:manualLayout>
      </c:layout>
      <c:areaChart>
        <c:grouping val="stacked"/>
        <c:varyColors val="0"/>
        <c:ser>
          <c:idx val="1"/>
          <c:order val="0"/>
          <c:tx>
            <c:strRef>
              <c:f>'Oil Production Profile'!$A$4</c:f>
              <c:strCache>
                <c:ptCount val="1"/>
                <c:pt idx="0">
                  <c:v>Maari</c:v>
                </c:pt>
              </c:strCache>
            </c:strRef>
          </c:tx>
          <c:cat>
            <c:numRef>
              <c:f>'Oil Production Profile'!$C$3:$AL$3</c:f>
              <c:numCache>
                <c:formatCode>0</c:formatCode>
                <c:ptCount val="3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  <c:pt idx="26">
                  <c:v>2041</c:v>
                </c:pt>
                <c:pt idx="27">
                  <c:v>2042</c:v>
                </c:pt>
                <c:pt idx="28">
                  <c:v>2043</c:v>
                </c:pt>
                <c:pt idx="29">
                  <c:v>2044</c:v>
                </c:pt>
                <c:pt idx="30">
                  <c:v>2045</c:v>
                </c:pt>
                <c:pt idx="31">
                  <c:v>2046</c:v>
                </c:pt>
                <c:pt idx="32">
                  <c:v>2047</c:v>
                </c:pt>
                <c:pt idx="33">
                  <c:v>2048</c:v>
                </c:pt>
                <c:pt idx="34">
                  <c:v>2049</c:v>
                </c:pt>
                <c:pt idx="35">
                  <c:v>2050</c:v>
                </c:pt>
              </c:numCache>
            </c:numRef>
          </c:cat>
          <c:val>
            <c:numRef>
              <c:f>'Oil Production Profile'!$C$4:$AL$4</c:f>
              <c:numCache>
                <c:formatCode>#,##0.0_ ;\-#,##0.0\ </c:formatCode>
                <c:ptCount val="36"/>
                <c:pt idx="0">
                  <c:v>4.9000000000000004</c:v>
                </c:pt>
                <c:pt idx="1">
                  <c:v>4.5</c:v>
                </c:pt>
                <c:pt idx="2">
                  <c:v>3.6</c:v>
                </c:pt>
                <c:pt idx="3">
                  <c:v>2.9</c:v>
                </c:pt>
                <c:pt idx="4">
                  <c:v>2.5</c:v>
                </c:pt>
                <c:pt idx="5">
                  <c:v>2.2999999999999998</c:v>
                </c:pt>
                <c:pt idx="6">
                  <c:v>2</c:v>
                </c:pt>
                <c:pt idx="7">
                  <c:v>1.9</c:v>
                </c:pt>
                <c:pt idx="8">
                  <c:v>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04-4EFB-8BFC-1E3293DDA37A}"/>
            </c:ext>
          </c:extLst>
        </c:ser>
        <c:ser>
          <c:idx val="2"/>
          <c:order val="1"/>
          <c:tx>
            <c:strRef>
              <c:f>'Oil Production Profile'!$A$5</c:f>
              <c:strCache>
                <c:ptCount val="1"/>
                <c:pt idx="0">
                  <c:v>Pohokura</c:v>
                </c:pt>
              </c:strCache>
            </c:strRef>
          </c:tx>
          <c:cat>
            <c:numRef>
              <c:f>'Oil Production Profile'!$C$3:$AL$3</c:f>
              <c:numCache>
                <c:formatCode>0</c:formatCode>
                <c:ptCount val="3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  <c:pt idx="26">
                  <c:v>2041</c:v>
                </c:pt>
                <c:pt idx="27">
                  <c:v>2042</c:v>
                </c:pt>
                <c:pt idx="28">
                  <c:v>2043</c:v>
                </c:pt>
                <c:pt idx="29">
                  <c:v>2044</c:v>
                </c:pt>
                <c:pt idx="30">
                  <c:v>2045</c:v>
                </c:pt>
                <c:pt idx="31">
                  <c:v>2046</c:v>
                </c:pt>
                <c:pt idx="32">
                  <c:v>2047</c:v>
                </c:pt>
                <c:pt idx="33">
                  <c:v>2048</c:v>
                </c:pt>
                <c:pt idx="34">
                  <c:v>2049</c:v>
                </c:pt>
                <c:pt idx="35">
                  <c:v>2050</c:v>
                </c:pt>
              </c:numCache>
            </c:numRef>
          </c:cat>
          <c:val>
            <c:numRef>
              <c:f>'Oil Production Profile'!$C$5:$AL$5</c:f>
              <c:numCache>
                <c:formatCode>#,##0.0_ ;\-#,##0.0\ </c:formatCode>
                <c:ptCount val="36"/>
                <c:pt idx="0">
                  <c:v>4.12</c:v>
                </c:pt>
                <c:pt idx="1">
                  <c:v>3.77</c:v>
                </c:pt>
                <c:pt idx="2">
                  <c:v>3.38</c:v>
                </c:pt>
                <c:pt idx="3">
                  <c:v>2.8</c:v>
                </c:pt>
                <c:pt idx="4">
                  <c:v>2.2400000000000002</c:v>
                </c:pt>
                <c:pt idx="5">
                  <c:v>2</c:v>
                </c:pt>
                <c:pt idx="6">
                  <c:v>1.88</c:v>
                </c:pt>
                <c:pt idx="7">
                  <c:v>1.75</c:v>
                </c:pt>
                <c:pt idx="8">
                  <c:v>1.5</c:v>
                </c:pt>
                <c:pt idx="9">
                  <c:v>1.2</c:v>
                </c:pt>
                <c:pt idx="10">
                  <c:v>1.02</c:v>
                </c:pt>
                <c:pt idx="11">
                  <c:v>0.83</c:v>
                </c:pt>
                <c:pt idx="12">
                  <c:v>0.59</c:v>
                </c:pt>
                <c:pt idx="13">
                  <c:v>0.43</c:v>
                </c:pt>
                <c:pt idx="14">
                  <c:v>0.26</c:v>
                </c:pt>
                <c:pt idx="15">
                  <c:v>0.23</c:v>
                </c:pt>
                <c:pt idx="16">
                  <c:v>0.22</c:v>
                </c:pt>
                <c:pt idx="17">
                  <c:v>0.19</c:v>
                </c:pt>
                <c:pt idx="18">
                  <c:v>0.18</c:v>
                </c:pt>
                <c:pt idx="19">
                  <c:v>0.16</c:v>
                </c:pt>
                <c:pt idx="20">
                  <c:v>0.14000000000000001</c:v>
                </c:pt>
                <c:pt idx="21">
                  <c:v>0.12</c:v>
                </c:pt>
                <c:pt idx="22">
                  <c:v>0.12</c:v>
                </c:pt>
                <c:pt idx="23">
                  <c:v>0.11</c:v>
                </c:pt>
                <c:pt idx="24">
                  <c:v>0.1</c:v>
                </c:pt>
                <c:pt idx="25">
                  <c:v>0.09</c:v>
                </c:pt>
                <c:pt idx="26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04-4EFB-8BFC-1E3293DDA37A}"/>
            </c:ext>
          </c:extLst>
        </c:ser>
        <c:ser>
          <c:idx val="3"/>
          <c:order val="2"/>
          <c:tx>
            <c:strRef>
              <c:f>'Oil Production Profile'!$A$6</c:f>
              <c:strCache>
                <c:ptCount val="1"/>
                <c:pt idx="0">
                  <c:v>Tui</c:v>
                </c:pt>
              </c:strCache>
            </c:strRef>
          </c:tx>
          <c:cat>
            <c:numRef>
              <c:f>'Oil Production Profile'!$C$3:$AL$3</c:f>
              <c:numCache>
                <c:formatCode>0</c:formatCode>
                <c:ptCount val="3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  <c:pt idx="26">
                  <c:v>2041</c:v>
                </c:pt>
                <c:pt idx="27">
                  <c:v>2042</c:v>
                </c:pt>
                <c:pt idx="28">
                  <c:v>2043</c:v>
                </c:pt>
                <c:pt idx="29">
                  <c:v>2044</c:v>
                </c:pt>
                <c:pt idx="30">
                  <c:v>2045</c:v>
                </c:pt>
                <c:pt idx="31">
                  <c:v>2046</c:v>
                </c:pt>
                <c:pt idx="32">
                  <c:v>2047</c:v>
                </c:pt>
                <c:pt idx="33">
                  <c:v>2048</c:v>
                </c:pt>
                <c:pt idx="34">
                  <c:v>2049</c:v>
                </c:pt>
                <c:pt idx="35">
                  <c:v>2050</c:v>
                </c:pt>
              </c:numCache>
            </c:numRef>
          </c:cat>
          <c:val>
            <c:numRef>
              <c:f>'Oil Production Profile'!$C$6:$AL$6</c:f>
              <c:numCache>
                <c:formatCode>#,##0.0_ ;\-#,##0.0\ </c:formatCode>
                <c:ptCount val="36"/>
                <c:pt idx="0">
                  <c:v>1.45</c:v>
                </c:pt>
                <c:pt idx="1">
                  <c:v>1.1000000000000001</c:v>
                </c:pt>
                <c:pt idx="2">
                  <c:v>0.91</c:v>
                </c:pt>
                <c:pt idx="3">
                  <c:v>0.76</c:v>
                </c:pt>
                <c:pt idx="4">
                  <c:v>0.66</c:v>
                </c:pt>
                <c:pt idx="5">
                  <c:v>0.57999999999999996</c:v>
                </c:pt>
                <c:pt idx="6">
                  <c:v>0.52</c:v>
                </c:pt>
                <c:pt idx="7">
                  <c:v>0.48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04-4EFB-8BFC-1E3293DDA37A}"/>
            </c:ext>
          </c:extLst>
        </c:ser>
        <c:ser>
          <c:idx val="4"/>
          <c:order val="3"/>
          <c:tx>
            <c:strRef>
              <c:f>'Oil Production Profile'!$A$7</c:f>
              <c:strCache>
                <c:ptCount val="1"/>
                <c:pt idx="0">
                  <c:v>Kupe</c:v>
                </c:pt>
              </c:strCache>
            </c:strRef>
          </c:tx>
          <c:cat>
            <c:numRef>
              <c:f>'Oil Production Profile'!$C$3:$AL$3</c:f>
              <c:numCache>
                <c:formatCode>0</c:formatCode>
                <c:ptCount val="3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  <c:pt idx="26">
                  <c:v>2041</c:v>
                </c:pt>
                <c:pt idx="27">
                  <c:v>2042</c:v>
                </c:pt>
                <c:pt idx="28">
                  <c:v>2043</c:v>
                </c:pt>
                <c:pt idx="29">
                  <c:v>2044</c:v>
                </c:pt>
                <c:pt idx="30">
                  <c:v>2045</c:v>
                </c:pt>
                <c:pt idx="31">
                  <c:v>2046</c:v>
                </c:pt>
                <c:pt idx="32">
                  <c:v>2047</c:v>
                </c:pt>
                <c:pt idx="33">
                  <c:v>2048</c:v>
                </c:pt>
                <c:pt idx="34">
                  <c:v>2049</c:v>
                </c:pt>
                <c:pt idx="35">
                  <c:v>2050</c:v>
                </c:pt>
              </c:numCache>
            </c:numRef>
          </c:cat>
          <c:val>
            <c:numRef>
              <c:f>'Oil Production Profile'!$C$7:$AL$7</c:f>
              <c:numCache>
                <c:formatCode>#,##0.0_ ;\-#,##0.0\ </c:formatCode>
                <c:ptCount val="36"/>
                <c:pt idx="0">
                  <c:v>1.3240000000000001</c:v>
                </c:pt>
                <c:pt idx="1">
                  <c:v>1.071</c:v>
                </c:pt>
                <c:pt idx="2">
                  <c:v>1.0580000000000001</c:v>
                </c:pt>
                <c:pt idx="3">
                  <c:v>0.95299999999999996</c:v>
                </c:pt>
                <c:pt idx="4">
                  <c:v>0.89600000000000002</c:v>
                </c:pt>
                <c:pt idx="5">
                  <c:v>1.0429999999999999</c:v>
                </c:pt>
                <c:pt idx="6">
                  <c:v>0.89200000000000002</c:v>
                </c:pt>
                <c:pt idx="7">
                  <c:v>0.70299999999999996</c:v>
                </c:pt>
                <c:pt idx="8">
                  <c:v>0.67600000000000005</c:v>
                </c:pt>
                <c:pt idx="9">
                  <c:v>0.61499999999999999</c:v>
                </c:pt>
                <c:pt idx="10">
                  <c:v>0.51100000000000001</c:v>
                </c:pt>
                <c:pt idx="11">
                  <c:v>0.34300000000000003</c:v>
                </c:pt>
                <c:pt idx="12">
                  <c:v>0.214</c:v>
                </c:pt>
                <c:pt idx="13">
                  <c:v>6.2E-2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04-4EFB-8BFC-1E3293DDA37A}"/>
            </c:ext>
          </c:extLst>
        </c:ser>
        <c:ser>
          <c:idx val="5"/>
          <c:order val="4"/>
          <c:tx>
            <c:strRef>
              <c:f>'Oil Production Profile'!$A$8</c:f>
              <c:strCache>
                <c:ptCount val="1"/>
                <c:pt idx="0">
                  <c:v>Mangahewa</c:v>
                </c:pt>
              </c:strCache>
            </c:strRef>
          </c:tx>
          <c:cat>
            <c:numRef>
              <c:f>'Oil Production Profile'!$C$3:$AL$3</c:f>
              <c:numCache>
                <c:formatCode>0</c:formatCode>
                <c:ptCount val="3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  <c:pt idx="26">
                  <c:v>2041</c:v>
                </c:pt>
                <c:pt idx="27">
                  <c:v>2042</c:v>
                </c:pt>
                <c:pt idx="28">
                  <c:v>2043</c:v>
                </c:pt>
                <c:pt idx="29">
                  <c:v>2044</c:v>
                </c:pt>
                <c:pt idx="30">
                  <c:v>2045</c:v>
                </c:pt>
                <c:pt idx="31">
                  <c:v>2046</c:v>
                </c:pt>
                <c:pt idx="32">
                  <c:v>2047</c:v>
                </c:pt>
                <c:pt idx="33">
                  <c:v>2048</c:v>
                </c:pt>
                <c:pt idx="34">
                  <c:v>2049</c:v>
                </c:pt>
                <c:pt idx="35">
                  <c:v>2050</c:v>
                </c:pt>
              </c:numCache>
            </c:numRef>
          </c:cat>
          <c:val>
            <c:numRef>
              <c:f>'Oil Production Profile'!$C$8:$AL$8</c:f>
              <c:numCache>
                <c:formatCode>#,##0.0_ ;\-#,##0.0\ </c:formatCode>
                <c:ptCount val="36"/>
                <c:pt idx="0">
                  <c:v>0.9</c:v>
                </c:pt>
                <c:pt idx="1">
                  <c:v>1.2</c:v>
                </c:pt>
                <c:pt idx="2">
                  <c:v>1.4</c:v>
                </c:pt>
                <c:pt idx="3">
                  <c:v>1.2</c:v>
                </c:pt>
                <c:pt idx="4">
                  <c:v>0.9</c:v>
                </c:pt>
                <c:pt idx="5">
                  <c:v>0.8</c:v>
                </c:pt>
                <c:pt idx="6">
                  <c:v>0.6</c:v>
                </c:pt>
                <c:pt idx="7">
                  <c:v>0.4</c:v>
                </c:pt>
                <c:pt idx="8">
                  <c:v>0.3</c:v>
                </c:pt>
                <c:pt idx="9">
                  <c:v>0.3</c:v>
                </c:pt>
                <c:pt idx="10">
                  <c:v>0.2</c:v>
                </c:pt>
                <c:pt idx="11">
                  <c:v>0.1</c:v>
                </c:pt>
                <c:pt idx="12">
                  <c:v>0.1</c:v>
                </c:pt>
                <c:pt idx="13">
                  <c:v>0.1</c:v>
                </c:pt>
                <c:pt idx="14">
                  <c:v>0.1</c:v>
                </c:pt>
                <c:pt idx="15">
                  <c:v>0.1</c:v>
                </c:pt>
                <c:pt idx="16">
                  <c:v>0.1</c:v>
                </c:pt>
                <c:pt idx="17">
                  <c:v>0.1</c:v>
                </c:pt>
                <c:pt idx="18">
                  <c:v>0.1</c:v>
                </c:pt>
                <c:pt idx="19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104-4EFB-8BFC-1E3293DDA37A}"/>
            </c:ext>
          </c:extLst>
        </c:ser>
        <c:ser>
          <c:idx val="6"/>
          <c:order val="5"/>
          <c:tx>
            <c:strRef>
              <c:f>'Oil Production Profile'!$A$9</c:f>
              <c:strCache>
                <c:ptCount val="1"/>
                <c:pt idx="0">
                  <c:v>Cheal</c:v>
                </c:pt>
              </c:strCache>
            </c:strRef>
          </c:tx>
          <c:cat>
            <c:numRef>
              <c:f>'Oil Production Profile'!$C$3:$AL$3</c:f>
              <c:numCache>
                <c:formatCode>0</c:formatCode>
                <c:ptCount val="3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  <c:pt idx="26">
                  <c:v>2041</c:v>
                </c:pt>
                <c:pt idx="27">
                  <c:v>2042</c:v>
                </c:pt>
                <c:pt idx="28">
                  <c:v>2043</c:v>
                </c:pt>
                <c:pt idx="29">
                  <c:v>2044</c:v>
                </c:pt>
                <c:pt idx="30">
                  <c:v>2045</c:v>
                </c:pt>
                <c:pt idx="31">
                  <c:v>2046</c:v>
                </c:pt>
                <c:pt idx="32">
                  <c:v>2047</c:v>
                </c:pt>
                <c:pt idx="33">
                  <c:v>2048</c:v>
                </c:pt>
                <c:pt idx="34">
                  <c:v>2049</c:v>
                </c:pt>
                <c:pt idx="35">
                  <c:v>2050</c:v>
                </c:pt>
              </c:numCache>
            </c:numRef>
          </c:cat>
          <c:val>
            <c:numRef>
              <c:f>'Oil Production Profile'!$C$9:$AL$9</c:f>
              <c:numCache>
                <c:formatCode>#,##0.0_ ;\-#,##0.0\ </c:formatCode>
                <c:ptCount val="36"/>
                <c:pt idx="0">
                  <c:v>0.49099999999999999</c:v>
                </c:pt>
                <c:pt idx="1">
                  <c:v>0.55000000000000004</c:v>
                </c:pt>
                <c:pt idx="2">
                  <c:v>0.57499999999999996</c:v>
                </c:pt>
                <c:pt idx="3">
                  <c:v>0.55300000000000005</c:v>
                </c:pt>
                <c:pt idx="4">
                  <c:v>0.46100000000000002</c:v>
                </c:pt>
                <c:pt idx="5">
                  <c:v>0.40799999999999997</c:v>
                </c:pt>
                <c:pt idx="6">
                  <c:v>0.33300000000000002</c:v>
                </c:pt>
                <c:pt idx="7">
                  <c:v>0.27400000000000002</c:v>
                </c:pt>
                <c:pt idx="8">
                  <c:v>0.22900000000000001</c:v>
                </c:pt>
                <c:pt idx="9">
                  <c:v>0.19</c:v>
                </c:pt>
                <c:pt idx="10">
                  <c:v>0.158</c:v>
                </c:pt>
                <c:pt idx="11">
                  <c:v>0.13400000000000001</c:v>
                </c:pt>
                <c:pt idx="12">
                  <c:v>0.11600000000000001</c:v>
                </c:pt>
                <c:pt idx="13">
                  <c:v>9.7000000000000003E-2</c:v>
                </c:pt>
                <c:pt idx="14">
                  <c:v>5.5E-2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104-4EFB-8BFC-1E3293DDA37A}"/>
            </c:ext>
          </c:extLst>
        </c:ser>
        <c:ser>
          <c:idx val="7"/>
          <c:order val="6"/>
          <c:tx>
            <c:strRef>
              <c:f>'Oil Production Profile'!$A$10</c:f>
              <c:strCache>
                <c:ptCount val="1"/>
                <c:pt idx="0">
                  <c:v>Kapuni</c:v>
                </c:pt>
              </c:strCache>
            </c:strRef>
          </c:tx>
          <c:cat>
            <c:numRef>
              <c:f>'Oil Production Profile'!$C$3:$AL$3</c:f>
              <c:numCache>
                <c:formatCode>0</c:formatCode>
                <c:ptCount val="3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  <c:pt idx="26">
                  <c:v>2041</c:v>
                </c:pt>
                <c:pt idx="27">
                  <c:v>2042</c:v>
                </c:pt>
                <c:pt idx="28">
                  <c:v>2043</c:v>
                </c:pt>
                <c:pt idx="29">
                  <c:v>2044</c:v>
                </c:pt>
                <c:pt idx="30">
                  <c:v>2045</c:v>
                </c:pt>
                <c:pt idx="31">
                  <c:v>2046</c:v>
                </c:pt>
                <c:pt idx="32">
                  <c:v>2047</c:v>
                </c:pt>
                <c:pt idx="33">
                  <c:v>2048</c:v>
                </c:pt>
                <c:pt idx="34">
                  <c:v>2049</c:v>
                </c:pt>
                <c:pt idx="35">
                  <c:v>2050</c:v>
                </c:pt>
              </c:numCache>
            </c:numRef>
          </c:cat>
          <c:val>
            <c:numRef>
              <c:f>'Oil Production Profile'!$C$10:$AL$10</c:f>
              <c:numCache>
                <c:formatCode>#,##0.0_ ;\-#,##0.0\ </c:formatCode>
                <c:ptCount val="36"/>
                <c:pt idx="0">
                  <c:v>0.35799999999999998</c:v>
                </c:pt>
                <c:pt idx="1">
                  <c:v>0.27700000000000002</c:v>
                </c:pt>
                <c:pt idx="2">
                  <c:v>0.214</c:v>
                </c:pt>
                <c:pt idx="3">
                  <c:v>0.189</c:v>
                </c:pt>
                <c:pt idx="4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104-4EFB-8BFC-1E3293DDA37A}"/>
            </c:ext>
          </c:extLst>
        </c:ser>
        <c:ser>
          <c:idx val="8"/>
          <c:order val="7"/>
          <c:tx>
            <c:strRef>
              <c:f>'Oil Production Profile'!$A$11</c:f>
              <c:strCache>
                <c:ptCount val="1"/>
                <c:pt idx="0">
                  <c:v>Turangi</c:v>
                </c:pt>
              </c:strCache>
            </c:strRef>
          </c:tx>
          <c:cat>
            <c:numRef>
              <c:f>'Oil Production Profile'!$C$3:$AL$3</c:f>
              <c:numCache>
                <c:formatCode>0</c:formatCode>
                <c:ptCount val="3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  <c:pt idx="26">
                  <c:v>2041</c:v>
                </c:pt>
                <c:pt idx="27">
                  <c:v>2042</c:v>
                </c:pt>
                <c:pt idx="28">
                  <c:v>2043</c:v>
                </c:pt>
                <c:pt idx="29">
                  <c:v>2044</c:v>
                </c:pt>
                <c:pt idx="30">
                  <c:v>2045</c:v>
                </c:pt>
                <c:pt idx="31">
                  <c:v>2046</c:v>
                </c:pt>
                <c:pt idx="32">
                  <c:v>2047</c:v>
                </c:pt>
                <c:pt idx="33">
                  <c:v>2048</c:v>
                </c:pt>
                <c:pt idx="34">
                  <c:v>2049</c:v>
                </c:pt>
                <c:pt idx="35">
                  <c:v>2050</c:v>
                </c:pt>
              </c:numCache>
            </c:numRef>
          </c:cat>
          <c:val>
            <c:numRef>
              <c:f>'Oil Production Profile'!$C$11:$AL$11</c:f>
              <c:numCache>
                <c:formatCode>#,##0.0_ ;\-#,##0.0\ </c:formatCode>
                <c:ptCount val="36"/>
                <c:pt idx="0">
                  <c:v>0.253</c:v>
                </c:pt>
                <c:pt idx="1">
                  <c:v>0.23699999999999999</c:v>
                </c:pt>
                <c:pt idx="2">
                  <c:v>0.35</c:v>
                </c:pt>
                <c:pt idx="3">
                  <c:v>0.44</c:v>
                </c:pt>
                <c:pt idx="4">
                  <c:v>0.48599999999999999</c:v>
                </c:pt>
                <c:pt idx="5">
                  <c:v>0.503</c:v>
                </c:pt>
                <c:pt idx="6">
                  <c:v>0.50700000000000001</c:v>
                </c:pt>
                <c:pt idx="7">
                  <c:v>0.49099999999999999</c:v>
                </c:pt>
                <c:pt idx="8">
                  <c:v>0.40600000000000003</c:v>
                </c:pt>
                <c:pt idx="9">
                  <c:v>0.34200000000000003</c:v>
                </c:pt>
                <c:pt idx="10">
                  <c:v>0.28899999999999998</c:v>
                </c:pt>
                <c:pt idx="11">
                  <c:v>0.248</c:v>
                </c:pt>
                <c:pt idx="12">
                  <c:v>0.217</c:v>
                </c:pt>
                <c:pt idx="13">
                  <c:v>0.192</c:v>
                </c:pt>
                <c:pt idx="14">
                  <c:v>0.16900000000000001</c:v>
                </c:pt>
                <c:pt idx="15">
                  <c:v>0.151</c:v>
                </c:pt>
                <c:pt idx="16">
                  <c:v>0.13600000000000001</c:v>
                </c:pt>
                <c:pt idx="17">
                  <c:v>0.124</c:v>
                </c:pt>
                <c:pt idx="18">
                  <c:v>0.113</c:v>
                </c:pt>
                <c:pt idx="19">
                  <c:v>0.10299999999999999</c:v>
                </c:pt>
                <c:pt idx="20">
                  <c:v>9.4E-2</c:v>
                </c:pt>
                <c:pt idx="21">
                  <c:v>8.7999999999999995E-2</c:v>
                </c:pt>
                <c:pt idx="22">
                  <c:v>8.1000000000000003E-2</c:v>
                </c:pt>
                <c:pt idx="23">
                  <c:v>7.4999999999999997E-2</c:v>
                </c:pt>
                <c:pt idx="24">
                  <c:v>7.0000000000000007E-2</c:v>
                </c:pt>
                <c:pt idx="25">
                  <c:v>6.6000000000000003E-2</c:v>
                </c:pt>
                <c:pt idx="26">
                  <c:v>6.0999999999999999E-2</c:v>
                </c:pt>
                <c:pt idx="27">
                  <c:v>5.7000000000000002E-2</c:v>
                </c:pt>
                <c:pt idx="28">
                  <c:v>5.3999999999999999E-2</c:v>
                </c:pt>
                <c:pt idx="29">
                  <c:v>5.0999999999999997E-2</c:v>
                </c:pt>
                <c:pt idx="30">
                  <c:v>4.8000000000000001E-2</c:v>
                </c:pt>
                <c:pt idx="31">
                  <c:v>4.4999999999999998E-2</c:v>
                </c:pt>
                <c:pt idx="32">
                  <c:v>4.2999999999999997E-2</c:v>
                </c:pt>
                <c:pt idx="33">
                  <c:v>4.1000000000000002E-2</c:v>
                </c:pt>
                <c:pt idx="34">
                  <c:v>3.9E-2</c:v>
                </c:pt>
                <c:pt idx="35">
                  <c:v>3.6999999999999998E-2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104-4EFB-8BFC-1E3293DDA37A}"/>
            </c:ext>
          </c:extLst>
        </c:ser>
        <c:ser>
          <c:idx val="9"/>
          <c:order val="8"/>
          <c:tx>
            <c:strRef>
              <c:f>'Oil Production Profile'!$A$12</c:f>
              <c:strCache>
                <c:ptCount val="1"/>
                <c:pt idx="0">
                  <c:v>Kowhai</c:v>
                </c:pt>
              </c:strCache>
            </c:strRef>
          </c:tx>
          <c:cat>
            <c:numRef>
              <c:f>'Oil Production Profile'!$C$3:$AL$3</c:f>
              <c:numCache>
                <c:formatCode>0</c:formatCode>
                <c:ptCount val="3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  <c:pt idx="26">
                  <c:v>2041</c:v>
                </c:pt>
                <c:pt idx="27">
                  <c:v>2042</c:v>
                </c:pt>
                <c:pt idx="28">
                  <c:v>2043</c:v>
                </c:pt>
                <c:pt idx="29">
                  <c:v>2044</c:v>
                </c:pt>
                <c:pt idx="30">
                  <c:v>2045</c:v>
                </c:pt>
                <c:pt idx="31">
                  <c:v>2046</c:v>
                </c:pt>
                <c:pt idx="32">
                  <c:v>2047</c:v>
                </c:pt>
                <c:pt idx="33">
                  <c:v>2048</c:v>
                </c:pt>
                <c:pt idx="34">
                  <c:v>2049</c:v>
                </c:pt>
                <c:pt idx="35">
                  <c:v>2050</c:v>
                </c:pt>
              </c:numCache>
            </c:numRef>
          </c:cat>
          <c:val>
            <c:numRef>
              <c:f>'Oil Production Profile'!$C$12:$AL$12</c:f>
              <c:numCache>
                <c:formatCode>#,##0.0_ ;\-#,##0.0\ </c:formatCode>
                <c:ptCount val="36"/>
                <c:pt idx="0">
                  <c:v>0.23169999999999999</c:v>
                </c:pt>
                <c:pt idx="1">
                  <c:v>0.26974900000000002</c:v>
                </c:pt>
                <c:pt idx="2">
                  <c:v>0.19885700000000001</c:v>
                </c:pt>
                <c:pt idx="3">
                  <c:v>0.144792</c:v>
                </c:pt>
                <c:pt idx="4">
                  <c:v>0.113662</c:v>
                </c:pt>
                <c:pt idx="5">
                  <c:v>0.101231</c:v>
                </c:pt>
                <c:pt idx="6">
                  <c:v>8.5357000000000002E-2</c:v>
                </c:pt>
                <c:pt idx="7">
                  <c:v>7.3050000000000004E-2</c:v>
                </c:pt>
                <c:pt idx="8">
                  <c:v>6.3103000000000006E-2</c:v>
                </c:pt>
                <c:pt idx="9">
                  <c:v>5.5474000000000002E-2</c:v>
                </c:pt>
                <c:pt idx="10">
                  <c:v>4.8908E-2</c:v>
                </c:pt>
                <c:pt idx="11">
                  <c:v>4.3416000000000003E-2</c:v>
                </c:pt>
                <c:pt idx="12">
                  <c:v>3.891E-2</c:v>
                </c:pt>
                <c:pt idx="13">
                  <c:v>3.5200000000000002E-2</c:v>
                </c:pt>
                <c:pt idx="14">
                  <c:v>3.1838999999999999E-2</c:v>
                </c:pt>
                <c:pt idx="15">
                  <c:v>2.8982000000000001E-2</c:v>
                </c:pt>
                <c:pt idx="16">
                  <c:v>2.6463E-2</c:v>
                </c:pt>
                <c:pt idx="17">
                  <c:v>2.4226000000000001E-2</c:v>
                </c:pt>
                <c:pt idx="18">
                  <c:v>2.1895999999999999E-2</c:v>
                </c:pt>
                <c:pt idx="19">
                  <c:v>1.6749E-2</c:v>
                </c:pt>
                <c:pt idx="20">
                  <c:v>1.5504E-2</c:v>
                </c:pt>
                <c:pt idx="21">
                  <c:v>1.4422000000000001E-2</c:v>
                </c:pt>
                <c:pt idx="22">
                  <c:v>1.337E-2</c:v>
                </c:pt>
                <c:pt idx="23">
                  <c:v>1.2449999999999999E-2</c:v>
                </c:pt>
                <c:pt idx="24">
                  <c:v>1.1565000000000001E-2</c:v>
                </c:pt>
                <c:pt idx="25">
                  <c:v>1.0828000000000001E-2</c:v>
                </c:pt>
                <c:pt idx="26">
                  <c:v>1.0111E-2</c:v>
                </c:pt>
                <c:pt idx="27">
                  <c:v>9.4809999999999998E-3</c:v>
                </c:pt>
                <c:pt idx="28">
                  <c:v>8.9040000000000005E-3</c:v>
                </c:pt>
                <c:pt idx="29">
                  <c:v>8.3960000000000007E-3</c:v>
                </c:pt>
                <c:pt idx="30">
                  <c:v>7.8840000000000004E-3</c:v>
                </c:pt>
                <c:pt idx="31">
                  <c:v>7.4339999999999996E-3</c:v>
                </c:pt>
                <c:pt idx="32">
                  <c:v>7.0029999999999997E-3</c:v>
                </c:pt>
                <c:pt idx="33">
                  <c:v>6.6259999999999999E-3</c:v>
                </c:pt>
                <c:pt idx="34">
                  <c:v>6.2480000000000001E-3</c:v>
                </c:pt>
                <c:pt idx="35">
                  <c:v>5.9179999999999996E-3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104-4EFB-8BFC-1E3293DDA37A}"/>
            </c:ext>
          </c:extLst>
        </c:ser>
        <c:ser>
          <c:idx val="10"/>
          <c:order val="9"/>
          <c:tx>
            <c:strRef>
              <c:f>'Oil Production Profile'!$A$13</c:f>
              <c:strCache>
                <c:ptCount val="1"/>
                <c:pt idx="0">
                  <c:v>Ngatoro</c:v>
                </c:pt>
              </c:strCache>
            </c:strRef>
          </c:tx>
          <c:cat>
            <c:numRef>
              <c:f>'Oil Production Profile'!$C$3:$AL$3</c:f>
              <c:numCache>
                <c:formatCode>0</c:formatCode>
                <c:ptCount val="3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  <c:pt idx="26">
                  <c:v>2041</c:v>
                </c:pt>
                <c:pt idx="27">
                  <c:v>2042</c:v>
                </c:pt>
                <c:pt idx="28">
                  <c:v>2043</c:v>
                </c:pt>
                <c:pt idx="29">
                  <c:v>2044</c:v>
                </c:pt>
                <c:pt idx="30">
                  <c:v>2045</c:v>
                </c:pt>
                <c:pt idx="31">
                  <c:v>2046</c:v>
                </c:pt>
                <c:pt idx="32">
                  <c:v>2047</c:v>
                </c:pt>
                <c:pt idx="33">
                  <c:v>2048</c:v>
                </c:pt>
                <c:pt idx="34">
                  <c:v>2049</c:v>
                </c:pt>
                <c:pt idx="35">
                  <c:v>2050</c:v>
                </c:pt>
              </c:numCache>
            </c:numRef>
          </c:cat>
          <c:val>
            <c:numRef>
              <c:f>'Oil Production Profile'!$C$13:$AL$13</c:f>
              <c:numCache>
                <c:formatCode>#,##0.0_ ;\-#,##0.0\ </c:formatCode>
                <c:ptCount val="36"/>
                <c:pt idx="0">
                  <c:v>0.22</c:v>
                </c:pt>
                <c:pt idx="1">
                  <c:v>0.2</c:v>
                </c:pt>
                <c:pt idx="2">
                  <c:v>0.17</c:v>
                </c:pt>
                <c:pt idx="3">
                  <c:v>0.15</c:v>
                </c:pt>
                <c:pt idx="4">
                  <c:v>0.13</c:v>
                </c:pt>
                <c:pt idx="5">
                  <c:v>0.12000000000000001</c:v>
                </c:pt>
                <c:pt idx="6">
                  <c:v>9.9999999999999992E-2</c:v>
                </c:pt>
                <c:pt idx="7">
                  <c:v>0.09</c:v>
                </c:pt>
                <c:pt idx="8">
                  <c:v>0.09</c:v>
                </c:pt>
                <c:pt idx="9">
                  <c:v>0.08</c:v>
                </c:pt>
                <c:pt idx="10">
                  <c:v>0.08</c:v>
                </c:pt>
                <c:pt idx="11">
                  <c:v>7.0000000000000007E-2</c:v>
                </c:pt>
                <c:pt idx="12">
                  <c:v>0.06</c:v>
                </c:pt>
                <c:pt idx="13">
                  <c:v>0.06</c:v>
                </c:pt>
                <c:pt idx="14">
                  <c:v>0.06</c:v>
                </c:pt>
                <c:pt idx="15">
                  <c:v>0.06</c:v>
                </c:pt>
                <c:pt idx="16">
                  <c:v>0.05</c:v>
                </c:pt>
                <c:pt idx="17">
                  <c:v>0.05</c:v>
                </c:pt>
                <c:pt idx="18">
                  <c:v>0.05</c:v>
                </c:pt>
                <c:pt idx="19">
                  <c:v>0.05</c:v>
                </c:pt>
                <c:pt idx="20">
                  <c:v>0.05</c:v>
                </c:pt>
                <c:pt idx="21">
                  <c:v>0.05</c:v>
                </c:pt>
                <c:pt idx="22">
                  <c:v>0.05</c:v>
                </c:pt>
                <c:pt idx="23">
                  <c:v>0.04</c:v>
                </c:pt>
                <c:pt idx="24">
                  <c:v>0.04</c:v>
                </c:pt>
                <c:pt idx="25">
                  <c:v>0.04</c:v>
                </c:pt>
                <c:pt idx="26">
                  <c:v>0.04</c:v>
                </c:pt>
                <c:pt idx="27">
                  <c:v>0.04</c:v>
                </c:pt>
                <c:pt idx="28">
                  <c:v>0.04</c:v>
                </c:pt>
                <c:pt idx="29">
                  <c:v>0.04</c:v>
                </c:pt>
                <c:pt idx="30">
                  <c:v>0.04</c:v>
                </c:pt>
                <c:pt idx="31">
                  <c:v>0.04</c:v>
                </c:pt>
                <c:pt idx="32">
                  <c:v>0.04</c:v>
                </c:pt>
                <c:pt idx="33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104-4EFB-8BFC-1E3293DDA37A}"/>
            </c:ext>
          </c:extLst>
        </c:ser>
        <c:ser>
          <c:idx val="11"/>
          <c:order val="10"/>
          <c:tx>
            <c:strRef>
              <c:f>'Oil Production Profile'!$A$14</c:f>
              <c:strCache>
                <c:ptCount val="1"/>
                <c:pt idx="0">
                  <c:v>McKee</c:v>
                </c:pt>
              </c:strCache>
            </c:strRef>
          </c:tx>
          <c:cat>
            <c:numRef>
              <c:f>'Oil Production Profile'!$C$3:$AL$3</c:f>
              <c:numCache>
                <c:formatCode>0</c:formatCode>
                <c:ptCount val="3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  <c:pt idx="26">
                  <c:v>2041</c:v>
                </c:pt>
                <c:pt idx="27">
                  <c:v>2042</c:v>
                </c:pt>
                <c:pt idx="28">
                  <c:v>2043</c:v>
                </c:pt>
                <c:pt idx="29">
                  <c:v>2044</c:v>
                </c:pt>
                <c:pt idx="30">
                  <c:v>2045</c:v>
                </c:pt>
                <c:pt idx="31">
                  <c:v>2046</c:v>
                </c:pt>
                <c:pt idx="32">
                  <c:v>2047</c:v>
                </c:pt>
                <c:pt idx="33">
                  <c:v>2048</c:v>
                </c:pt>
                <c:pt idx="34">
                  <c:v>2049</c:v>
                </c:pt>
                <c:pt idx="35">
                  <c:v>2050</c:v>
                </c:pt>
              </c:numCache>
            </c:numRef>
          </c:cat>
          <c:val>
            <c:numRef>
              <c:f>'Oil Production Profile'!$C$14:$AL$14</c:f>
              <c:numCache>
                <c:formatCode>#,##0.0_ ;\-#,##0.0\ </c:formatCode>
                <c:ptCount val="36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0.1</c:v>
                </c:pt>
                <c:pt idx="8">
                  <c:v>0.1</c:v>
                </c:pt>
                <c:pt idx="9">
                  <c:v>0.1</c:v>
                </c:pt>
                <c:pt idx="10">
                  <c:v>0.1</c:v>
                </c:pt>
                <c:pt idx="11">
                  <c:v>0.1</c:v>
                </c:pt>
                <c:pt idx="12">
                  <c:v>0.1</c:v>
                </c:pt>
                <c:pt idx="13">
                  <c:v>0.1</c:v>
                </c:pt>
                <c:pt idx="14">
                  <c:v>0.1</c:v>
                </c:pt>
                <c:pt idx="15">
                  <c:v>0.1</c:v>
                </c:pt>
                <c:pt idx="16">
                  <c:v>0.1</c:v>
                </c:pt>
                <c:pt idx="17">
                  <c:v>0.1</c:v>
                </c:pt>
                <c:pt idx="18">
                  <c:v>0.1</c:v>
                </c:pt>
                <c:pt idx="19">
                  <c:v>0.1</c:v>
                </c:pt>
                <c:pt idx="20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104-4EFB-8BFC-1E3293DDA37A}"/>
            </c:ext>
          </c:extLst>
        </c:ser>
        <c:ser>
          <c:idx val="12"/>
          <c:order val="11"/>
          <c:tx>
            <c:strRef>
              <c:f>'Oil Production Profile'!$A$15</c:f>
              <c:strCache>
                <c:ptCount val="1"/>
                <c:pt idx="0">
                  <c:v>Kauri</c:v>
                </c:pt>
              </c:strCache>
            </c:strRef>
          </c:tx>
          <c:cat>
            <c:numRef>
              <c:f>'Oil Production Profile'!$C$3:$AL$3</c:f>
              <c:numCache>
                <c:formatCode>0</c:formatCode>
                <c:ptCount val="3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  <c:pt idx="26">
                  <c:v>2041</c:v>
                </c:pt>
                <c:pt idx="27">
                  <c:v>2042</c:v>
                </c:pt>
                <c:pt idx="28">
                  <c:v>2043</c:v>
                </c:pt>
                <c:pt idx="29">
                  <c:v>2044</c:v>
                </c:pt>
                <c:pt idx="30">
                  <c:v>2045</c:v>
                </c:pt>
                <c:pt idx="31">
                  <c:v>2046</c:v>
                </c:pt>
                <c:pt idx="32">
                  <c:v>2047</c:v>
                </c:pt>
                <c:pt idx="33">
                  <c:v>2048</c:v>
                </c:pt>
                <c:pt idx="34">
                  <c:v>2049</c:v>
                </c:pt>
                <c:pt idx="35">
                  <c:v>2050</c:v>
                </c:pt>
              </c:numCache>
            </c:numRef>
          </c:cat>
          <c:val>
            <c:numRef>
              <c:f>'Oil Production Profile'!$C$15:$AL$15</c:f>
              <c:numCache>
                <c:formatCode>#,##0.0_ ;\-#,##0.0\ </c:formatCode>
                <c:ptCount val="36"/>
                <c:pt idx="0">
                  <c:v>9.4769999999999993E-2</c:v>
                </c:pt>
                <c:pt idx="1">
                  <c:v>0.15256</c:v>
                </c:pt>
                <c:pt idx="2">
                  <c:v>0.30681000000000003</c:v>
                </c:pt>
                <c:pt idx="3">
                  <c:v>0.20857000000000001</c:v>
                </c:pt>
                <c:pt idx="4">
                  <c:v>0.12547</c:v>
                </c:pt>
                <c:pt idx="5">
                  <c:v>9.2590000000000006E-2</c:v>
                </c:pt>
                <c:pt idx="6">
                  <c:v>7.5430000000000011E-2</c:v>
                </c:pt>
                <c:pt idx="7">
                  <c:v>6.3899999999999998E-2</c:v>
                </c:pt>
                <c:pt idx="8">
                  <c:v>5.6280000000000004E-2</c:v>
                </c:pt>
                <c:pt idx="9">
                  <c:v>5.1139999999999998E-2</c:v>
                </c:pt>
                <c:pt idx="10">
                  <c:v>4.6840000000000007E-2</c:v>
                </c:pt>
                <c:pt idx="11">
                  <c:v>4.3490000000000001E-2</c:v>
                </c:pt>
                <c:pt idx="12">
                  <c:v>4.0530000000000004E-2</c:v>
                </c:pt>
                <c:pt idx="13">
                  <c:v>3.8200000000000005E-2</c:v>
                </c:pt>
                <c:pt idx="14">
                  <c:v>1.8089999999999998E-2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104-4EFB-8BFC-1E3293DDA37A}"/>
            </c:ext>
          </c:extLst>
        </c:ser>
        <c:ser>
          <c:idx val="13"/>
          <c:order val="12"/>
          <c:tx>
            <c:strRef>
              <c:f>'Oil Production Profile'!$A$16</c:f>
              <c:strCache>
                <c:ptCount val="1"/>
                <c:pt idx="0">
                  <c:v>Waihapa/Ngaere</c:v>
                </c:pt>
              </c:strCache>
            </c:strRef>
          </c:tx>
          <c:spPr>
            <a:ln w="25400">
              <a:noFill/>
            </a:ln>
          </c:spPr>
          <c:cat>
            <c:numRef>
              <c:f>'Oil Production Profile'!$C$3:$AL$3</c:f>
              <c:numCache>
                <c:formatCode>0</c:formatCode>
                <c:ptCount val="3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  <c:pt idx="26">
                  <c:v>2041</c:v>
                </c:pt>
                <c:pt idx="27">
                  <c:v>2042</c:v>
                </c:pt>
                <c:pt idx="28">
                  <c:v>2043</c:v>
                </c:pt>
                <c:pt idx="29">
                  <c:v>2044</c:v>
                </c:pt>
                <c:pt idx="30">
                  <c:v>2045</c:v>
                </c:pt>
                <c:pt idx="31">
                  <c:v>2046</c:v>
                </c:pt>
                <c:pt idx="32">
                  <c:v>2047</c:v>
                </c:pt>
                <c:pt idx="33">
                  <c:v>2048</c:v>
                </c:pt>
                <c:pt idx="34">
                  <c:v>2049</c:v>
                </c:pt>
                <c:pt idx="35">
                  <c:v>2050</c:v>
                </c:pt>
              </c:numCache>
            </c:numRef>
          </c:cat>
          <c:val>
            <c:numRef>
              <c:f>'Oil Production Profile'!$C$16:$AL$16</c:f>
              <c:numCache>
                <c:formatCode>#,##0.0_ ;\-#,##0.0\ </c:formatCode>
                <c:ptCount val="36"/>
                <c:pt idx="0">
                  <c:v>9.0999999999999998E-2</c:v>
                </c:pt>
                <c:pt idx="1">
                  <c:v>0.17499999999999999</c:v>
                </c:pt>
                <c:pt idx="2">
                  <c:v>0.16200000000000001</c:v>
                </c:pt>
                <c:pt idx="3">
                  <c:v>0.15</c:v>
                </c:pt>
                <c:pt idx="4">
                  <c:v>0.13900000000000001</c:v>
                </c:pt>
                <c:pt idx="5">
                  <c:v>0.129</c:v>
                </c:pt>
                <c:pt idx="6">
                  <c:v>0.12</c:v>
                </c:pt>
                <c:pt idx="7">
                  <c:v>0.111</c:v>
                </c:pt>
                <c:pt idx="8">
                  <c:v>0.10299999999999999</c:v>
                </c:pt>
                <c:pt idx="9">
                  <c:v>9.5000000000000001E-2</c:v>
                </c:pt>
                <c:pt idx="10">
                  <c:v>8.7999999999999995E-2</c:v>
                </c:pt>
                <c:pt idx="11">
                  <c:v>8.2000000000000003E-2</c:v>
                </c:pt>
                <c:pt idx="12">
                  <c:v>7.5999999999999998E-2</c:v>
                </c:pt>
                <c:pt idx="13">
                  <c:v>7.0999999999999994E-2</c:v>
                </c:pt>
                <c:pt idx="14">
                  <c:v>6.5000000000000002E-2</c:v>
                </c:pt>
                <c:pt idx="15">
                  <c:v>6.0999999999999999E-2</c:v>
                </c:pt>
                <c:pt idx="16">
                  <c:v>5.6000000000000001E-2</c:v>
                </c:pt>
                <c:pt idx="17">
                  <c:v>5.1999999999999998E-2</c:v>
                </c:pt>
                <c:pt idx="18">
                  <c:v>4.8000000000000001E-2</c:v>
                </c:pt>
                <c:pt idx="19">
                  <c:v>4.4999999999999998E-2</c:v>
                </c:pt>
                <c:pt idx="20">
                  <c:v>4.1000000000000002E-2</c:v>
                </c:pt>
                <c:pt idx="21">
                  <c:v>3.7999999999999999E-2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104-4EFB-8BFC-1E3293DDA37A}"/>
            </c:ext>
          </c:extLst>
        </c:ser>
        <c:ser>
          <c:idx val="14"/>
          <c:order val="13"/>
          <c:tx>
            <c:strRef>
              <c:f>'Oil Production Profile'!$A$17</c:f>
              <c:strCache>
                <c:ptCount val="1"/>
                <c:pt idx="0">
                  <c:v>Onaero</c:v>
                </c:pt>
              </c:strCache>
            </c:strRef>
          </c:tx>
          <c:spPr>
            <a:ln w="25400">
              <a:noFill/>
            </a:ln>
          </c:spPr>
          <c:cat>
            <c:numRef>
              <c:f>'Oil Production Profile'!$C$3:$AL$3</c:f>
              <c:numCache>
                <c:formatCode>0</c:formatCode>
                <c:ptCount val="3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  <c:pt idx="26">
                  <c:v>2041</c:v>
                </c:pt>
                <c:pt idx="27">
                  <c:v>2042</c:v>
                </c:pt>
                <c:pt idx="28">
                  <c:v>2043</c:v>
                </c:pt>
                <c:pt idx="29">
                  <c:v>2044</c:v>
                </c:pt>
                <c:pt idx="30">
                  <c:v>2045</c:v>
                </c:pt>
                <c:pt idx="31">
                  <c:v>2046</c:v>
                </c:pt>
                <c:pt idx="32">
                  <c:v>2047</c:v>
                </c:pt>
                <c:pt idx="33">
                  <c:v>2048</c:v>
                </c:pt>
                <c:pt idx="34">
                  <c:v>2049</c:v>
                </c:pt>
                <c:pt idx="35">
                  <c:v>2050</c:v>
                </c:pt>
              </c:numCache>
            </c:numRef>
          </c:cat>
          <c:val>
            <c:numRef>
              <c:f>'Oil Production Profile'!$C$17:$AL$17</c:f>
              <c:numCache>
                <c:formatCode>#,##0.0_ ;\-#,##0.0\ </c:formatCode>
                <c:ptCount val="36"/>
                <c:pt idx="0">
                  <c:v>6.3E-2</c:v>
                </c:pt>
                <c:pt idx="1">
                  <c:v>0.06</c:v>
                </c:pt>
                <c:pt idx="2">
                  <c:v>0.04</c:v>
                </c:pt>
                <c:pt idx="3">
                  <c:v>2.9000000000000001E-2</c:v>
                </c:pt>
                <c:pt idx="4">
                  <c:v>2.1999999999999999E-2</c:v>
                </c:pt>
                <c:pt idx="5">
                  <c:v>1.7000000000000001E-2</c:v>
                </c:pt>
                <c:pt idx="6">
                  <c:v>1.4E-2</c:v>
                </c:pt>
                <c:pt idx="7">
                  <c:v>1.2E-2</c:v>
                </c:pt>
                <c:pt idx="8">
                  <c:v>0.01</c:v>
                </c:pt>
                <c:pt idx="9">
                  <c:v>8.0000000000000002E-3</c:v>
                </c:pt>
                <c:pt idx="10">
                  <c:v>7.0000000000000001E-3</c:v>
                </c:pt>
                <c:pt idx="11">
                  <c:v>6.0000000000000001E-3</c:v>
                </c:pt>
                <c:pt idx="12">
                  <c:v>6.0000000000000001E-3</c:v>
                </c:pt>
                <c:pt idx="13">
                  <c:v>5.0000000000000001E-3</c:v>
                </c:pt>
                <c:pt idx="14">
                  <c:v>5.0000000000000001E-3</c:v>
                </c:pt>
                <c:pt idx="15">
                  <c:v>4.0000000000000001E-3</c:v>
                </c:pt>
                <c:pt idx="16">
                  <c:v>4.0000000000000001E-3</c:v>
                </c:pt>
                <c:pt idx="17">
                  <c:v>3.0000000000000001E-3</c:v>
                </c:pt>
                <c:pt idx="18">
                  <c:v>3.0000000000000001E-3</c:v>
                </c:pt>
                <c:pt idx="19">
                  <c:v>3.0000000000000001E-3</c:v>
                </c:pt>
                <c:pt idx="20">
                  <c:v>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104-4EFB-8BFC-1E3293DDA37A}"/>
            </c:ext>
          </c:extLst>
        </c:ser>
        <c:ser>
          <c:idx val="15"/>
          <c:order val="14"/>
          <c:tx>
            <c:strRef>
              <c:f>'Oil Production Profile'!$A$18</c:f>
              <c:strCache>
                <c:ptCount val="1"/>
                <c:pt idx="0">
                  <c:v>Copper Moki</c:v>
                </c:pt>
              </c:strCache>
            </c:strRef>
          </c:tx>
          <c:spPr>
            <a:ln w="25400">
              <a:noFill/>
            </a:ln>
          </c:spPr>
          <c:cat>
            <c:numRef>
              <c:f>'Oil Production Profile'!$C$3:$AL$3</c:f>
              <c:numCache>
                <c:formatCode>0</c:formatCode>
                <c:ptCount val="3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  <c:pt idx="26">
                  <c:v>2041</c:v>
                </c:pt>
                <c:pt idx="27">
                  <c:v>2042</c:v>
                </c:pt>
                <c:pt idx="28">
                  <c:v>2043</c:v>
                </c:pt>
                <c:pt idx="29">
                  <c:v>2044</c:v>
                </c:pt>
                <c:pt idx="30">
                  <c:v>2045</c:v>
                </c:pt>
                <c:pt idx="31">
                  <c:v>2046</c:v>
                </c:pt>
                <c:pt idx="32">
                  <c:v>2047</c:v>
                </c:pt>
                <c:pt idx="33">
                  <c:v>2048</c:v>
                </c:pt>
                <c:pt idx="34">
                  <c:v>2049</c:v>
                </c:pt>
                <c:pt idx="35">
                  <c:v>2050</c:v>
                </c:pt>
              </c:numCache>
            </c:numRef>
          </c:cat>
          <c:val>
            <c:numRef>
              <c:f>'Oil Production Profile'!$C$18:$AL$18</c:f>
              <c:numCache>
                <c:formatCode>#,##0.0_ ;\-#,##0.0\ </c:formatCode>
                <c:ptCount val="36"/>
                <c:pt idx="0">
                  <c:v>4.4690000000000001E-2</c:v>
                </c:pt>
                <c:pt idx="1">
                  <c:v>8.7349999999999997E-2</c:v>
                </c:pt>
                <c:pt idx="2">
                  <c:v>6.8610000000000004E-2</c:v>
                </c:pt>
                <c:pt idx="3">
                  <c:v>3.9559999999999998E-2</c:v>
                </c:pt>
                <c:pt idx="4">
                  <c:v>2.1160000000000002E-2</c:v>
                </c:pt>
                <c:pt idx="5">
                  <c:v>1.0959999999999999E-2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104-4EFB-8BFC-1E3293DDA37A}"/>
            </c:ext>
          </c:extLst>
        </c:ser>
        <c:ser>
          <c:idx val="16"/>
          <c:order val="15"/>
          <c:tx>
            <c:strRef>
              <c:f>'Oil Production Profile'!$A$19</c:f>
              <c:strCache>
                <c:ptCount val="1"/>
                <c:pt idx="0">
                  <c:v>Maui</c:v>
                </c:pt>
              </c:strCache>
            </c:strRef>
          </c:tx>
          <c:spPr>
            <a:ln w="25400">
              <a:noFill/>
            </a:ln>
          </c:spPr>
          <c:cat>
            <c:numRef>
              <c:f>'Oil Production Profile'!$C$3:$AL$3</c:f>
              <c:numCache>
                <c:formatCode>0</c:formatCode>
                <c:ptCount val="3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  <c:pt idx="26">
                  <c:v>2041</c:v>
                </c:pt>
                <c:pt idx="27">
                  <c:v>2042</c:v>
                </c:pt>
                <c:pt idx="28">
                  <c:v>2043</c:v>
                </c:pt>
                <c:pt idx="29">
                  <c:v>2044</c:v>
                </c:pt>
                <c:pt idx="30">
                  <c:v>2045</c:v>
                </c:pt>
                <c:pt idx="31">
                  <c:v>2046</c:v>
                </c:pt>
                <c:pt idx="32">
                  <c:v>2047</c:v>
                </c:pt>
                <c:pt idx="33">
                  <c:v>2048</c:v>
                </c:pt>
                <c:pt idx="34">
                  <c:v>2049</c:v>
                </c:pt>
                <c:pt idx="35">
                  <c:v>2050</c:v>
                </c:pt>
              </c:numCache>
            </c:numRef>
          </c:cat>
          <c:val>
            <c:numRef>
              <c:f>'Oil Production Profile'!$C$19:$AL$19</c:f>
              <c:numCache>
                <c:formatCode>#,##0.0_ ;\-#,##0.0\ </c:formatCode>
                <c:ptCount val="36"/>
                <c:pt idx="0">
                  <c:v>2.5999999999999999E-2</c:v>
                </c:pt>
                <c:pt idx="1">
                  <c:v>2.7E-2</c:v>
                </c:pt>
                <c:pt idx="2">
                  <c:v>2.7E-2</c:v>
                </c:pt>
                <c:pt idx="3">
                  <c:v>2.5999999999999999E-2</c:v>
                </c:pt>
                <c:pt idx="4">
                  <c:v>3.1E-2</c:v>
                </c:pt>
                <c:pt idx="5">
                  <c:v>0.03</c:v>
                </c:pt>
                <c:pt idx="6">
                  <c:v>2.3E-2</c:v>
                </c:pt>
                <c:pt idx="7">
                  <c:v>2.1000000000000001E-2</c:v>
                </c:pt>
                <c:pt idx="8">
                  <c:v>2.1000000000000001E-2</c:v>
                </c:pt>
                <c:pt idx="9">
                  <c:v>0.02</c:v>
                </c:pt>
                <c:pt idx="10">
                  <c:v>1.7999999999999999E-2</c:v>
                </c:pt>
                <c:pt idx="11">
                  <c:v>1.4999999999999999E-2</c:v>
                </c:pt>
                <c:pt idx="12">
                  <c:v>1.2999999999999999E-2</c:v>
                </c:pt>
                <c:pt idx="13">
                  <c:v>1.2E-2</c:v>
                </c:pt>
                <c:pt idx="14">
                  <c:v>1.2E-2</c:v>
                </c:pt>
                <c:pt idx="15">
                  <c:v>1.0999999999999999E-2</c:v>
                </c:pt>
                <c:pt idx="16">
                  <c:v>0.01</c:v>
                </c:pt>
                <c:pt idx="17">
                  <c:v>8.9999999999999993E-3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8104-4EFB-8BFC-1E3293DDA37A}"/>
            </c:ext>
          </c:extLst>
        </c:ser>
        <c:ser>
          <c:idx val="17"/>
          <c:order val="16"/>
          <c:tx>
            <c:strRef>
              <c:f>'Oil Production Profile'!$A$20</c:f>
              <c:strCache>
                <c:ptCount val="1"/>
                <c:pt idx="0">
                  <c:v>Rimu</c:v>
                </c:pt>
              </c:strCache>
            </c:strRef>
          </c:tx>
          <c:spPr>
            <a:ln w="25400">
              <a:noFill/>
            </a:ln>
          </c:spPr>
          <c:cat>
            <c:numRef>
              <c:f>'Oil Production Profile'!$C$3:$AL$3</c:f>
              <c:numCache>
                <c:formatCode>0</c:formatCode>
                <c:ptCount val="3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  <c:pt idx="26">
                  <c:v>2041</c:v>
                </c:pt>
                <c:pt idx="27">
                  <c:v>2042</c:v>
                </c:pt>
                <c:pt idx="28">
                  <c:v>2043</c:v>
                </c:pt>
                <c:pt idx="29">
                  <c:v>2044</c:v>
                </c:pt>
                <c:pt idx="30">
                  <c:v>2045</c:v>
                </c:pt>
                <c:pt idx="31">
                  <c:v>2046</c:v>
                </c:pt>
                <c:pt idx="32">
                  <c:v>2047</c:v>
                </c:pt>
                <c:pt idx="33">
                  <c:v>2048</c:v>
                </c:pt>
                <c:pt idx="34">
                  <c:v>2049</c:v>
                </c:pt>
                <c:pt idx="35">
                  <c:v>2050</c:v>
                </c:pt>
              </c:numCache>
            </c:numRef>
          </c:cat>
          <c:val>
            <c:numRef>
              <c:f>'Oil Production Profile'!$C$20:$AL$20</c:f>
              <c:numCache>
                <c:formatCode>#,##0.0_ ;\-#,##0.0\ </c:formatCode>
                <c:ptCount val="36"/>
                <c:pt idx="0">
                  <c:v>1.3481100000000001E-2</c:v>
                </c:pt>
                <c:pt idx="1">
                  <c:v>6.4356000000000005E-3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8104-4EFB-8BFC-1E3293DDA37A}"/>
            </c:ext>
          </c:extLst>
        </c:ser>
        <c:ser>
          <c:idx val="18"/>
          <c:order val="17"/>
          <c:tx>
            <c:strRef>
              <c:f>'Oil Production Profile'!$A$21</c:f>
              <c:strCache>
                <c:ptCount val="1"/>
                <c:pt idx="0">
                  <c:v>Radnor</c:v>
                </c:pt>
              </c:strCache>
            </c:strRef>
          </c:tx>
          <c:spPr>
            <a:ln w="25400">
              <a:noFill/>
            </a:ln>
          </c:spPr>
          <c:cat>
            <c:numRef>
              <c:f>'Oil Production Profile'!$C$3:$AL$3</c:f>
              <c:numCache>
                <c:formatCode>0</c:formatCode>
                <c:ptCount val="3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  <c:pt idx="26">
                  <c:v>2041</c:v>
                </c:pt>
                <c:pt idx="27">
                  <c:v>2042</c:v>
                </c:pt>
                <c:pt idx="28">
                  <c:v>2043</c:v>
                </c:pt>
                <c:pt idx="29">
                  <c:v>2044</c:v>
                </c:pt>
                <c:pt idx="30">
                  <c:v>2045</c:v>
                </c:pt>
                <c:pt idx="31">
                  <c:v>2046</c:v>
                </c:pt>
                <c:pt idx="32">
                  <c:v>2047</c:v>
                </c:pt>
                <c:pt idx="33">
                  <c:v>2048</c:v>
                </c:pt>
                <c:pt idx="34">
                  <c:v>2049</c:v>
                </c:pt>
                <c:pt idx="35">
                  <c:v>2050</c:v>
                </c:pt>
              </c:numCache>
            </c:numRef>
          </c:cat>
          <c:val>
            <c:numRef>
              <c:f>'Oil Production Profile'!$C$21:$AL$21</c:f>
              <c:numCache>
                <c:formatCode>#,##0.0_ ;\-#,##0.0\ </c:formatCode>
                <c:ptCount val="36"/>
                <c:pt idx="0">
                  <c:v>0.01</c:v>
                </c:pt>
                <c:pt idx="1">
                  <c:v>0.01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  <c:pt idx="7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8104-4EFB-8BFC-1E3293DDA37A}"/>
            </c:ext>
          </c:extLst>
        </c:ser>
        <c:ser>
          <c:idx val="19"/>
          <c:order val="18"/>
          <c:tx>
            <c:strRef>
              <c:f>'Oil Production Profile'!$A$22</c:f>
              <c:strCache>
                <c:ptCount val="1"/>
                <c:pt idx="0">
                  <c:v>Surrey</c:v>
                </c:pt>
              </c:strCache>
            </c:strRef>
          </c:tx>
          <c:spPr>
            <a:ln w="25400">
              <a:noFill/>
            </a:ln>
          </c:spPr>
          <c:cat>
            <c:numRef>
              <c:f>'Oil Production Profile'!$C$3:$AL$3</c:f>
              <c:numCache>
                <c:formatCode>0</c:formatCode>
                <c:ptCount val="3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  <c:pt idx="26">
                  <c:v>2041</c:v>
                </c:pt>
                <c:pt idx="27">
                  <c:v>2042</c:v>
                </c:pt>
                <c:pt idx="28">
                  <c:v>2043</c:v>
                </c:pt>
                <c:pt idx="29">
                  <c:v>2044</c:v>
                </c:pt>
                <c:pt idx="30">
                  <c:v>2045</c:v>
                </c:pt>
                <c:pt idx="31">
                  <c:v>2046</c:v>
                </c:pt>
                <c:pt idx="32">
                  <c:v>2047</c:v>
                </c:pt>
                <c:pt idx="33">
                  <c:v>2048</c:v>
                </c:pt>
                <c:pt idx="34">
                  <c:v>2049</c:v>
                </c:pt>
                <c:pt idx="35">
                  <c:v>2050</c:v>
                </c:pt>
              </c:numCache>
            </c:numRef>
          </c:cat>
          <c:val>
            <c:numRef>
              <c:f>'Oil Production Profile'!$C$22:$AL$22</c:f>
              <c:numCache>
                <c:formatCode>#,##0.0_ ;\-#,##0.0\ </c:formatCode>
                <c:ptCount val="36"/>
                <c:pt idx="0">
                  <c:v>9.2999999999999992E-3</c:v>
                </c:pt>
                <c:pt idx="1">
                  <c:v>8.2000000000000007E-3</c:v>
                </c:pt>
                <c:pt idx="2">
                  <c:v>7.1999999999999998E-3</c:v>
                </c:pt>
                <c:pt idx="3">
                  <c:v>6.4999999999999997E-3</c:v>
                </c:pt>
                <c:pt idx="4">
                  <c:v>5.7999999999999996E-3</c:v>
                </c:pt>
                <c:pt idx="5">
                  <c:v>5.3E-3</c:v>
                </c:pt>
                <c:pt idx="6">
                  <c:v>4.7999999999999996E-3</c:v>
                </c:pt>
                <c:pt idx="7">
                  <c:v>4.3E-3</c:v>
                </c:pt>
                <c:pt idx="8">
                  <c:v>4.0000000000000001E-3</c:v>
                </c:pt>
                <c:pt idx="9">
                  <c:v>3.7000000000000002E-3</c:v>
                </c:pt>
                <c:pt idx="10">
                  <c:v>3.3999999999999998E-3</c:v>
                </c:pt>
                <c:pt idx="11">
                  <c:v>3.0999999999999999E-3</c:v>
                </c:pt>
                <c:pt idx="12">
                  <c:v>2.8999999999999998E-3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8104-4EFB-8BFC-1E3293DDA37A}"/>
            </c:ext>
          </c:extLst>
        </c:ser>
        <c:ser>
          <c:idx val="20"/>
          <c:order val="19"/>
          <c:tx>
            <c:strRef>
              <c:f>'Oil Production Profile'!$A$23</c:f>
              <c:strCache>
                <c:ptCount val="1"/>
                <c:pt idx="0">
                  <c:v>Moturoa</c:v>
                </c:pt>
              </c:strCache>
            </c:strRef>
          </c:tx>
          <c:spPr>
            <a:ln w="25400">
              <a:noFill/>
            </a:ln>
          </c:spPr>
          <c:cat>
            <c:numRef>
              <c:f>'Oil Production Profile'!$C$3:$AL$3</c:f>
              <c:numCache>
                <c:formatCode>0</c:formatCode>
                <c:ptCount val="3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  <c:pt idx="26">
                  <c:v>2041</c:v>
                </c:pt>
                <c:pt idx="27">
                  <c:v>2042</c:v>
                </c:pt>
                <c:pt idx="28">
                  <c:v>2043</c:v>
                </c:pt>
                <c:pt idx="29">
                  <c:v>2044</c:v>
                </c:pt>
                <c:pt idx="30">
                  <c:v>2045</c:v>
                </c:pt>
                <c:pt idx="31">
                  <c:v>2046</c:v>
                </c:pt>
                <c:pt idx="32">
                  <c:v>2047</c:v>
                </c:pt>
                <c:pt idx="33">
                  <c:v>2048</c:v>
                </c:pt>
                <c:pt idx="34">
                  <c:v>2049</c:v>
                </c:pt>
                <c:pt idx="35">
                  <c:v>2050</c:v>
                </c:pt>
              </c:numCache>
            </c:numRef>
          </c:cat>
          <c:val>
            <c:numRef>
              <c:f>'Oil Production Profile'!$C$23:$AL$23</c:f>
              <c:numCache>
                <c:formatCode>#,##0.0_ ;\-#,##0.0\ </c:formatCode>
                <c:ptCount val="36"/>
                <c:pt idx="0">
                  <c:v>8.6499999999999999E-4</c:v>
                </c:pt>
                <c:pt idx="1">
                  <c:v>5.53E-4</c:v>
                </c:pt>
                <c:pt idx="2">
                  <c:v>3.8200000000000002E-4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8104-4EFB-8BFC-1E3293DDA37A}"/>
            </c:ext>
          </c:extLst>
        </c:ser>
        <c:ser>
          <c:idx val="21"/>
          <c:order val="20"/>
          <c:tx>
            <c:strRef>
              <c:f>'Oil Production Profile'!$A$24</c:f>
              <c:strCache>
                <c:ptCount val="1"/>
                <c:pt idx="0">
                  <c:v>Sidewinder</c:v>
                </c:pt>
              </c:strCache>
            </c:strRef>
          </c:tx>
          <c:spPr>
            <a:ln w="25400">
              <a:noFill/>
            </a:ln>
          </c:spPr>
          <c:cat>
            <c:numRef>
              <c:f>'Oil Production Profile'!$C$3:$AL$3</c:f>
              <c:numCache>
                <c:formatCode>0</c:formatCode>
                <c:ptCount val="3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  <c:pt idx="26">
                  <c:v>2041</c:v>
                </c:pt>
                <c:pt idx="27">
                  <c:v>2042</c:v>
                </c:pt>
                <c:pt idx="28">
                  <c:v>2043</c:v>
                </c:pt>
                <c:pt idx="29">
                  <c:v>2044</c:v>
                </c:pt>
                <c:pt idx="30">
                  <c:v>2045</c:v>
                </c:pt>
                <c:pt idx="31">
                  <c:v>2046</c:v>
                </c:pt>
                <c:pt idx="32">
                  <c:v>2047</c:v>
                </c:pt>
                <c:pt idx="33">
                  <c:v>2048</c:v>
                </c:pt>
                <c:pt idx="34">
                  <c:v>2049</c:v>
                </c:pt>
                <c:pt idx="35">
                  <c:v>2050</c:v>
                </c:pt>
              </c:numCache>
            </c:numRef>
          </c:cat>
          <c:val>
            <c:numRef>
              <c:f>'Oil Production Profile'!$C$24:$AL$24</c:f>
              <c:numCache>
                <c:formatCode>#,##0.0_ ;\-#,##0.0\ </c:formatCode>
                <c:ptCount val="36"/>
                <c:pt idx="0">
                  <c:v>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104-4EFB-8BFC-1E3293DDA3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967936"/>
        <c:axId val="120969472"/>
      </c:areaChart>
      <c:catAx>
        <c:axId val="12096793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120969472"/>
        <c:crosses val="autoZero"/>
        <c:auto val="1"/>
        <c:lblAlgn val="ctr"/>
        <c:lblOffset val="100"/>
        <c:tickLblSkip val="5"/>
        <c:noMultiLvlLbl val="0"/>
      </c:catAx>
      <c:valAx>
        <c:axId val="120969472"/>
        <c:scaling>
          <c:orientation val="minMax"/>
        </c:scaling>
        <c:delete val="0"/>
        <c:axPos val="l"/>
        <c:majorGridlines/>
        <c:numFmt formatCode="#,##0_ ;\-#,##0\ " sourceLinked="0"/>
        <c:majorTickMark val="out"/>
        <c:minorTickMark val="none"/>
        <c:tickLblPos val="nextTo"/>
        <c:crossAx val="120967936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5.14026080659074E-2"/>
          <c:y val="0.67698996205355977"/>
          <c:w val="0.91200789707964891"/>
          <c:h val="0.24512595719349514"/>
        </c:manualLayout>
      </c:layout>
      <c:overlay val="0"/>
    </c:legend>
    <c:plotVisOnly val="1"/>
    <c:dispBlanksAs val="zero"/>
    <c:showDLblsOverMax val="0"/>
  </c:chart>
  <c:spPr>
    <a:solidFill>
      <a:schemeClr val="bg1">
        <a:lumMod val="85000"/>
      </a:schemeClr>
    </a:solidFill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'Gas Production Profile'!$A$23</c:f>
          <c:strCache>
            <c:ptCount val="1"/>
            <c:pt idx="0">
              <c:v>LPG Production Profile (Forecast) – PJ</c:v>
            </c:pt>
          </c:strCache>
        </c:strRef>
      </c:tx>
      <c:layout>
        <c:manualLayout>
          <c:xMode val="edge"/>
          <c:yMode val="edge"/>
          <c:x val="0.24116947733140839"/>
          <c:y val="6.4780219149288684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2248086641892306E-2"/>
          <c:y val="0.35474210123693201"/>
          <c:w val="0.91071594519584576"/>
          <c:h val="0.24225330445519505"/>
        </c:manualLayout>
      </c:layout>
      <c:areaChart>
        <c:grouping val="stacked"/>
        <c:varyColors val="0"/>
        <c:ser>
          <c:idx val="3"/>
          <c:order val="0"/>
          <c:tx>
            <c:strRef>
              <c:f>'Gas Production Profile'!$A$26</c:f>
              <c:strCache>
                <c:ptCount val="1"/>
                <c:pt idx="0">
                  <c:v>Kauri</c:v>
                </c:pt>
              </c:strCache>
            </c:strRef>
          </c:tx>
          <c:cat>
            <c:numRef>
              <c:f>'Gas Production Profile'!$B$25:$S$25</c:f>
              <c:numCache>
                <c:formatCode>0</c:formatCode>
                <c:ptCount val="1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</c:numCache>
            </c:numRef>
          </c:cat>
          <c:val>
            <c:numRef>
              <c:f>'Gas Production Profile'!$B$26:$S$26</c:f>
              <c:numCache>
                <c:formatCode>0.0</c:formatCode>
                <c:ptCount val="18"/>
                <c:pt idx="0">
                  <c:v>5.594629999999999E-2</c:v>
                </c:pt>
                <c:pt idx="1">
                  <c:v>2.9705999999999996E-2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1C-4255-99BE-CDA7474C3801}"/>
            </c:ext>
          </c:extLst>
        </c:ser>
        <c:ser>
          <c:idx val="4"/>
          <c:order val="1"/>
          <c:tx>
            <c:strRef>
              <c:f>'Gas Production Profile'!$A$27</c:f>
              <c:strCache>
                <c:ptCount val="1"/>
                <c:pt idx="0">
                  <c:v>Maui</c:v>
                </c:pt>
              </c:strCache>
            </c:strRef>
          </c:tx>
          <c:cat>
            <c:numRef>
              <c:f>'Gas Production Profile'!$B$25:$S$25</c:f>
              <c:numCache>
                <c:formatCode>0</c:formatCode>
                <c:ptCount val="1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</c:numCache>
            </c:numRef>
          </c:cat>
          <c:val>
            <c:numRef>
              <c:f>'Gas Production Profile'!$B$27:$S$27</c:f>
              <c:numCache>
                <c:formatCode>0.0</c:formatCode>
                <c:ptCount val="18"/>
                <c:pt idx="0">
                  <c:v>1.4357899999999999</c:v>
                </c:pt>
                <c:pt idx="1">
                  <c:v>1.53481</c:v>
                </c:pt>
                <c:pt idx="2">
                  <c:v>1.53481</c:v>
                </c:pt>
                <c:pt idx="3">
                  <c:v>1.4853000000000001</c:v>
                </c:pt>
                <c:pt idx="4">
                  <c:v>1.73285</c:v>
                </c:pt>
                <c:pt idx="5">
                  <c:v>2.0299099999999997</c:v>
                </c:pt>
                <c:pt idx="6">
                  <c:v>2.0794200000000003</c:v>
                </c:pt>
                <c:pt idx="7">
                  <c:v>2.3269699999999998</c:v>
                </c:pt>
                <c:pt idx="8">
                  <c:v>2.4259899999999996</c:v>
                </c:pt>
                <c:pt idx="9">
                  <c:v>2.6240299999999999</c:v>
                </c:pt>
                <c:pt idx="10">
                  <c:v>2.6240299999999999</c:v>
                </c:pt>
                <c:pt idx="11">
                  <c:v>2.5745200000000001</c:v>
                </c:pt>
                <c:pt idx="12">
                  <c:v>2.52501</c:v>
                </c:pt>
                <c:pt idx="13">
                  <c:v>2.52501</c:v>
                </c:pt>
                <c:pt idx="14">
                  <c:v>1.9308899999999998</c:v>
                </c:pt>
                <c:pt idx="15">
                  <c:v>1.2872600000000001</c:v>
                </c:pt>
                <c:pt idx="16">
                  <c:v>1.0397100000000001</c:v>
                </c:pt>
                <c:pt idx="17">
                  <c:v>0.69313999999999998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1C-4255-99BE-CDA7474C3801}"/>
            </c:ext>
          </c:extLst>
        </c:ser>
        <c:ser>
          <c:idx val="5"/>
          <c:order val="2"/>
          <c:tx>
            <c:strRef>
              <c:f>'Gas Production Profile'!$A$28</c:f>
              <c:strCache>
                <c:ptCount val="1"/>
                <c:pt idx="0">
                  <c:v>Kupe</c:v>
                </c:pt>
              </c:strCache>
            </c:strRef>
          </c:tx>
          <c:cat>
            <c:numRef>
              <c:f>'Gas Production Profile'!$B$25:$S$25</c:f>
              <c:numCache>
                <c:formatCode>0</c:formatCode>
                <c:ptCount val="1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</c:numCache>
            </c:numRef>
          </c:cat>
          <c:val>
            <c:numRef>
              <c:f>'Gas Production Profile'!$B$28:$S$28</c:f>
              <c:numCache>
                <c:formatCode>0.0</c:formatCode>
                <c:ptCount val="18"/>
                <c:pt idx="0">
                  <c:v>4.376684</c:v>
                </c:pt>
                <c:pt idx="1">
                  <c:v>3.8370249999999997</c:v>
                </c:pt>
                <c:pt idx="2">
                  <c:v>4.1588400000000005</c:v>
                </c:pt>
                <c:pt idx="3">
                  <c:v>4.1192320000000002</c:v>
                </c:pt>
                <c:pt idx="4">
                  <c:v>3.7627599999999997</c:v>
                </c:pt>
                <c:pt idx="5">
                  <c:v>4.2380559999999994</c:v>
                </c:pt>
                <c:pt idx="6">
                  <c:v>4.2133009999999995</c:v>
                </c:pt>
                <c:pt idx="7">
                  <c:v>3.8221720000000001</c:v>
                </c:pt>
                <c:pt idx="8">
                  <c:v>4.1192320000000002</c:v>
                </c:pt>
                <c:pt idx="9">
                  <c:v>4.1241830000000004</c:v>
                </c:pt>
                <c:pt idx="10">
                  <c:v>3.7924659999999992</c:v>
                </c:pt>
                <c:pt idx="11">
                  <c:v>2.7527559999999998</c:v>
                </c:pt>
                <c:pt idx="12">
                  <c:v>1.856625</c:v>
                </c:pt>
                <c:pt idx="13">
                  <c:v>0.57431599999999994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1C-4255-99BE-CDA7474C38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2405248"/>
        <c:axId val="122406784"/>
      </c:areaChart>
      <c:catAx>
        <c:axId val="12240524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122406784"/>
        <c:crosses val="autoZero"/>
        <c:auto val="1"/>
        <c:lblAlgn val="ctr"/>
        <c:lblOffset val="100"/>
        <c:noMultiLvlLbl val="0"/>
      </c:catAx>
      <c:valAx>
        <c:axId val="122406784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122405248"/>
        <c:crosses val="autoZero"/>
        <c:crossBetween val="midCat"/>
      </c:valAx>
      <c:spPr>
        <a:solidFill>
          <a:schemeClr val="bg1"/>
        </a:solidFill>
      </c:spPr>
    </c:plotArea>
    <c:legend>
      <c:legendPos val="b"/>
      <c:layout>
        <c:manualLayout>
          <c:xMode val="edge"/>
          <c:yMode val="edge"/>
          <c:x val="4.4682299327968619E-2"/>
          <c:y val="0.79460518591988338"/>
          <c:w val="0.92606765103395472"/>
          <c:h val="8.6498477690288719E-2"/>
        </c:manualLayout>
      </c:layout>
      <c:overlay val="0"/>
    </c:legend>
    <c:plotVisOnly val="1"/>
    <c:dispBlanksAs val="zero"/>
    <c:showDLblsOverMax val="0"/>
  </c:chart>
  <c:spPr>
    <a:solidFill>
      <a:schemeClr val="bg1">
        <a:lumMod val="85000"/>
      </a:schemeClr>
    </a:solidFill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35</xdr:row>
      <xdr:rowOff>0</xdr:rowOff>
    </xdr:from>
    <xdr:to>
      <xdr:col>1</xdr:col>
      <xdr:colOff>5324475</xdr:colOff>
      <xdr:row>37</xdr:row>
      <xdr:rowOff>11455</xdr:rowOff>
    </xdr:to>
    <xdr:pic>
      <xdr:nvPicPr>
        <xdr:cNvPr id="2" name="Picture 1" descr="http://wiki.creativecommons.org/images/c/cf/By_plain300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5953125"/>
          <a:ext cx="5324475" cy="373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361950</xdr:colOff>
      <xdr:row>1</xdr:row>
      <xdr:rowOff>142875</xdr:rowOff>
    </xdr:from>
    <xdr:to>
      <xdr:col>12</xdr:col>
      <xdr:colOff>390525</xdr:colOff>
      <xdr:row>24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361950</xdr:colOff>
      <xdr:row>25</xdr:row>
      <xdr:rowOff>0</xdr:rowOff>
    </xdr:from>
    <xdr:to>
      <xdr:col>12</xdr:col>
      <xdr:colOff>390525</xdr:colOff>
      <xdr:row>45</xdr:row>
      <xdr:rowOff>161925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180975</xdr:colOff>
      <xdr:row>47</xdr:row>
      <xdr:rowOff>28575</xdr:rowOff>
    </xdr:from>
    <xdr:to>
      <xdr:col>4</xdr:col>
      <xdr:colOff>104775</xdr:colOff>
      <xdr:row>72</xdr:row>
      <xdr:rowOff>28575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247650</xdr:colOff>
      <xdr:row>47</xdr:row>
      <xdr:rowOff>9525</xdr:rowOff>
    </xdr:from>
    <xdr:to>
      <xdr:col>13</xdr:col>
      <xdr:colOff>438150</xdr:colOff>
      <xdr:row>72</xdr:row>
      <xdr:rowOff>76200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219074</xdr:colOff>
      <xdr:row>73</xdr:row>
      <xdr:rowOff>76201</xdr:rowOff>
    </xdr:from>
    <xdr:to>
      <xdr:col>2</xdr:col>
      <xdr:colOff>742950</xdr:colOff>
      <xdr:row>84</xdr:row>
      <xdr:rowOff>66675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0.07946</cdr:x>
      <cdr:y>0.93017</cdr:y>
    </cdr:from>
    <cdr:to>
      <cdr:x>0.93217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90525" y="3552825"/>
          <a:ext cx="419100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NZ" sz="1000"/>
            <a:t>Source: Ministry of Business,</a:t>
          </a:r>
          <a:r>
            <a:rPr lang="en-NZ" sz="1000" baseline="0"/>
            <a:t> Innovation and Employment (2015)</a:t>
          </a:r>
          <a:endParaRPr lang="en-NZ" sz="10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0.07946</cdr:x>
      <cdr:y>0.93017</cdr:y>
    </cdr:from>
    <cdr:to>
      <cdr:x>0.93217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90525" y="3552825"/>
          <a:ext cx="419100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NZ" sz="1000"/>
            <a:t>Source: Ministry of Business,</a:t>
          </a:r>
          <a:r>
            <a:rPr lang="en-NZ" sz="1000" baseline="0"/>
            <a:t> Innovation and Employment (2015)</a:t>
          </a:r>
          <a:endParaRPr lang="en-NZ" sz="1000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0.31107</cdr:x>
      <cdr:y>0.929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685926" y="4017321"/>
          <a:ext cx="3733799" cy="3070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NZ" sz="1000"/>
            <a:t>Source: Ministry of Business,</a:t>
          </a:r>
          <a:r>
            <a:rPr lang="en-NZ" sz="1000" baseline="0"/>
            <a:t> Innovation and Employment (2015)</a:t>
          </a:r>
          <a:endParaRPr lang="en-NZ" sz="1000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0.31459</cdr:x>
      <cdr:y>0.92915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704991" y="4487029"/>
          <a:ext cx="3714734" cy="3421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NZ" sz="1000"/>
            <a:t>Source: Ministry of Business,</a:t>
          </a:r>
          <a:r>
            <a:rPr lang="en-NZ" sz="1000" baseline="0"/>
            <a:t> Innovation and Employment (2015)</a:t>
          </a:r>
          <a:endParaRPr lang="en-NZ" sz="1000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0.00824</cdr:x>
      <cdr:y>0.89381</cdr:y>
    </cdr:from>
    <cdr:to>
      <cdr:x>0.99725</cdr:x>
      <cdr:y>0.98201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8575" y="3311757"/>
          <a:ext cx="3429001" cy="3267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NZ" sz="1000"/>
            <a:t>Source: Ministry of Business,</a:t>
          </a:r>
          <a:r>
            <a:rPr lang="en-NZ" sz="1000" baseline="0"/>
            <a:t> Innovation and Employment (2015)</a:t>
          </a:r>
          <a:endParaRPr lang="en-NZ" sz="1000"/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33" totalsRowShown="0" headerRowDxfId="34" dataDxfId="33">
  <autoFilter ref="A1:P33" xr:uid="{00000000-0009-0000-0100-000001000000}"/>
  <tableColumns count="16">
    <tableColumn id="1" xr3:uid="{00000000-0010-0000-0000-000001000000}" name="National Totals – Activity Statistics Combined for PPPs, PEPs, PMPs and PMLs " dataDxfId="32"/>
    <tableColumn id="17" xr3:uid="{00000000-0010-0000-0000-000011000000}" name="2000" dataDxfId="31">
      <calculatedColumnFormula>#REF!</calculatedColumnFormula>
    </tableColumn>
    <tableColumn id="18" xr3:uid="{00000000-0010-0000-0000-000012000000}" name="2001" dataDxfId="30">
      <calculatedColumnFormula>#REF!</calculatedColumnFormula>
    </tableColumn>
    <tableColumn id="2" xr3:uid="{00000000-0010-0000-0000-000002000000}" name="2002" dataDxfId="29"/>
    <tableColumn id="3" xr3:uid="{00000000-0010-0000-0000-000003000000}" name="2003" dataDxfId="28"/>
    <tableColumn id="4" xr3:uid="{00000000-0010-0000-0000-000004000000}" name="2004" dataDxfId="27"/>
    <tableColumn id="5" xr3:uid="{00000000-0010-0000-0000-000005000000}" name="2005" dataDxfId="26"/>
    <tableColumn id="6" xr3:uid="{00000000-0010-0000-0000-000006000000}" name="2006" dataDxfId="25"/>
    <tableColumn id="7" xr3:uid="{00000000-0010-0000-0000-000007000000}" name="2007" dataDxfId="24"/>
    <tableColumn id="8" xr3:uid="{00000000-0010-0000-0000-000008000000}" name="2008" dataDxfId="23"/>
    <tableColumn id="9" xr3:uid="{00000000-0010-0000-0000-000009000000}" name="2009" dataDxfId="22"/>
    <tableColumn id="10" xr3:uid="{00000000-0010-0000-0000-00000A000000}" name="2010" dataDxfId="21"/>
    <tableColumn id="11" xr3:uid="{00000000-0010-0000-0000-00000B000000}" name="2011" dataDxfId="20"/>
    <tableColumn id="12" xr3:uid="{00000000-0010-0000-0000-00000C000000}" name="2012" dataDxfId="19"/>
    <tableColumn id="13" xr3:uid="{00000000-0010-0000-0000-00000D000000}" name="2013" dataDxfId="18"/>
    <tableColumn id="16" xr3:uid="{00000000-0010-0000-0000-000010000000}" name="2014" dataDxfId="17"/>
  </tableColumns>
  <tableStyleInfo name="TableStyleMedium1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bie.govt.nz/info-services/sectors-industries/energy/data-modelling/publications/energy-in-new-zealand" TargetMode="External"/><Relationship Id="rId1" Type="http://schemas.openxmlformats.org/officeDocument/2006/relationships/hyperlink" Target="mailto:energyinfo@mbie.govt.nz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B38"/>
  <sheetViews>
    <sheetView tabSelected="1" workbookViewId="0"/>
  </sheetViews>
  <sheetFormatPr defaultRowHeight="14.25" x14ac:dyDescent="0.2"/>
  <cols>
    <col min="1" max="1" width="9.140625" style="49"/>
    <col min="2" max="2" width="80.7109375" style="49" customWidth="1"/>
    <col min="3" max="16384" width="9.140625" style="49"/>
  </cols>
  <sheetData>
    <row r="1" spans="1:2" ht="23.25" x14ac:dyDescent="0.25">
      <c r="A1" s="90"/>
      <c r="B1" s="91" t="s">
        <v>116</v>
      </c>
    </row>
    <row r="2" spans="1:2" ht="39" x14ac:dyDescent="0.25">
      <c r="A2" s="92"/>
      <c r="B2" s="93" t="s">
        <v>117</v>
      </c>
    </row>
    <row r="3" spans="1:2" ht="15" x14ac:dyDescent="0.25">
      <c r="A3" s="92"/>
      <c r="B3" s="94" t="s">
        <v>164</v>
      </c>
    </row>
    <row r="4" spans="1:2" ht="15" x14ac:dyDescent="0.25">
      <c r="A4" s="92"/>
      <c r="B4" s="95"/>
    </row>
    <row r="5" spans="1:2" ht="15.75" x14ac:dyDescent="0.25">
      <c r="A5" s="92"/>
      <c r="B5" s="96" t="s">
        <v>118</v>
      </c>
    </row>
    <row r="6" spans="1:2" ht="15" x14ac:dyDescent="0.25">
      <c r="A6" s="92"/>
      <c r="B6" s="97" t="s">
        <v>119</v>
      </c>
    </row>
    <row r="7" spans="1:2" ht="15" x14ac:dyDescent="0.25">
      <c r="A7" s="92"/>
      <c r="B7" s="98" t="s">
        <v>120</v>
      </c>
    </row>
    <row r="8" spans="1:2" ht="15" x14ac:dyDescent="0.25">
      <c r="A8" s="92"/>
      <c r="B8" s="98"/>
    </row>
    <row r="9" spans="1:2" ht="15" x14ac:dyDescent="0.25">
      <c r="A9" s="92"/>
      <c r="B9" s="94" t="s">
        <v>121</v>
      </c>
    </row>
    <row r="10" spans="1:2" ht="15" x14ac:dyDescent="0.25">
      <c r="A10" s="92"/>
      <c r="B10" s="95" t="s">
        <v>122</v>
      </c>
    </row>
    <row r="11" spans="1:2" ht="15" x14ac:dyDescent="0.25">
      <c r="A11" s="92"/>
      <c r="B11" s="95"/>
    </row>
    <row r="12" spans="1:2" ht="15" x14ac:dyDescent="0.25">
      <c r="A12" s="92"/>
      <c r="B12" s="94" t="s">
        <v>123</v>
      </c>
    </row>
    <row r="13" spans="1:2" ht="15" x14ac:dyDescent="0.25">
      <c r="A13" s="92"/>
      <c r="B13" s="95" t="s">
        <v>124</v>
      </c>
    </row>
    <row r="14" spans="1:2" ht="15" x14ac:dyDescent="0.25">
      <c r="A14" s="92"/>
      <c r="B14" s="95" t="s">
        <v>125</v>
      </c>
    </row>
    <row r="15" spans="1:2" ht="15" x14ac:dyDescent="0.25">
      <c r="A15" s="92"/>
      <c r="B15" s="95"/>
    </row>
    <row r="16" spans="1:2" ht="15.75" x14ac:dyDescent="0.25">
      <c r="A16" s="92"/>
      <c r="B16" s="96" t="s">
        <v>126</v>
      </c>
    </row>
    <row r="17" spans="1:2" ht="15" x14ac:dyDescent="0.25">
      <c r="A17" s="92"/>
      <c r="B17" s="94" t="s">
        <v>126</v>
      </c>
    </row>
    <row r="18" spans="1:2" ht="15" x14ac:dyDescent="0.25">
      <c r="A18" s="92"/>
      <c r="B18" s="95" t="s">
        <v>127</v>
      </c>
    </row>
    <row r="19" spans="1:2" ht="15" x14ac:dyDescent="0.25">
      <c r="A19" s="92"/>
      <c r="B19" s="94"/>
    </row>
    <row r="20" spans="1:2" ht="15.75" x14ac:dyDescent="0.25">
      <c r="A20" s="92"/>
      <c r="B20" s="96" t="s">
        <v>128</v>
      </c>
    </row>
    <row r="21" spans="1:2" ht="15" x14ac:dyDescent="0.25">
      <c r="A21" s="92"/>
      <c r="B21" s="99" t="s">
        <v>129</v>
      </c>
    </row>
    <row r="22" spans="1:2" ht="15" x14ac:dyDescent="0.25">
      <c r="A22" s="92"/>
      <c r="B22" s="95" t="s">
        <v>130</v>
      </c>
    </row>
    <row r="23" spans="1:2" ht="15" x14ac:dyDescent="0.25">
      <c r="A23" s="92"/>
      <c r="B23" s="100"/>
    </row>
    <row r="24" spans="1:2" ht="15" x14ac:dyDescent="0.25">
      <c r="A24" s="92"/>
      <c r="B24" s="94" t="s">
        <v>131</v>
      </c>
    </row>
    <row r="25" spans="1:2" ht="15" x14ac:dyDescent="0.25">
      <c r="A25" s="92"/>
      <c r="B25" s="95" t="s">
        <v>132</v>
      </c>
    </row>
    <row r="26" spans="1:2" ht="15" x14ac:dyDescent="0.25">
      <c r="A26" s="92"/>
      <c r="B26" s="95"/>
    </row>
    <row r="27" spans="1:2" ht="15" x14ac:dyDescent="0.25">
      <c r="A27" s="92"/>
      <c r="B27" s="94" t="s">
        <v>133</v>
      </c>
    </row>
    <row r="28" spans="1:2" ht="15" x14ac:dyDescent="0.25">
      <c r="A28" s="92"/>
      <c r="B28" s="95" t="s">
        <v>134</v>
      </c>
    </row>
    <row r="29" spans="1:2" ht="15" x14ac:dyDescent="0.25">
      <c r="A29" s="92"/>
      <c r="B29" s="100"/>
    </row>
    <row r="30" spans="1:2" ht="15" x14ac:dyDescent="0.25">
      <c r="A30" s="92"/>
      <c r="B30" s="94" t="s">
        <v>165</v>
      </c>
    </row>
    <row r="31" spans="1:2" ht="15" x14ac:dyDescent="0.25">
      <c r="A31" s="92"/>
      <c r="B31" s="95" t="s">
        <v>176</v>
      </c>
    </row>
    <row r="32" spans="1:2" ht="15" x14ac:dyDescent="0.25">
      <c r="A32" s="92"/>
      <c r="B32" s="95"/>
    </row>
    <row r="33" spans="1:2" ht="15" x14ac:dyDescent="0.25">
      <c r="A33" s="92"/>
      <c r="B33" s="94" t="s">
        <v>166</v>
      </c>
    </row>
    <row r="34" spans="1:2" ht="15" x14ac:dyDescent="0.25">
      <c r="A34" s="92"/>
      <c r="B34" s="95" t="s">
        <v>177</v>
      </c>
    </row>
    <row r="35" spans="1:2" x14ac:dyDescent="0.2">
      <c r="A35" s="101"/>
      <c r="B35" s="94"/>
    </row>
    <row r="36" spans="1:2" x14ac:dyDescent="0.2">
      <c r="A36" s="101"/>
      <c r="B36" s="95"/>
    </row>
    <row r="37" spans="1:2" x14ac:dyDescent="0.2">
      <c r="A37" s="101"/>
      <c r="B37" s="101"/>
    </row>
    <row r="38" spans="1:2" x14ac:dyDescent="0.2">
      <c r="A38" s="101"/>
      <c r="B38" s="94"/>
    </row>
  </sheetData>
  <hyperlinks>
    <hyperlink ref="B3" r:id="rId1" xr:uid="{00000000-0004-0000-0000-000000000000}"/>
    <hyperlink ref="B9" location="'Oil and Condensate'!A1" display="Oil and Condensate" xr:uid="{00000000-0004-0000-0000-000001000000}"/>
    <hyperlink ref="B12" location="'Gas and LPG'!A1" display="Gas and LPG" xr:uid="{00000000-0004-0000-0000-000002000000}"/>
    <hyperlink ref="B17" location="Activity!A1" display="Activity" xr:uid="{00000000-0004-0000-0000-000003000000}"/>
    <hyperlink ref="B21" location="'Gas System Deliverability'!A1" display="Gas System Deliverability" xr:uid="{00000000-0004-0000-0000-000004000000}"/>
    <hyperlink ref="B24" location="'2C Resources'!A1" display="2C Resources" xr:uid="{00000000-0004-0000-0000-000005000000}"/>
    <hyperlink ref="B27" location="'Petroleum Initially in Place'!A1" display="Petroleum Initially in Place" xr:uid="{00000000-0004-0000-0000-000006000000}"/>
    <hyperlink ref="B7" r:id="rId2" xr:uid="{00000000-0004-0000-0000-000007000000}"/>
    <hyperlink ref="B30" location="'Gas Production Profile'!A1" display="Gas Production Profile" xr:uid="{00000000-0004-0000-0000-000008000000}"/>
    <hyperlink ref="B33" location="'Oil Production Profile'!A1" display="Oil and Condensate Production Profile" xr:uid="{00000000-0004-0000-0000-000009000000}"/>
  </hyperlinks>
  <pageMargins left="0.7" right="0.7" top="0.75" bottom="0.75" header="0.3" footer="0.3"/>
  <pageSetup paperSize="9" orientation="portrait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L54"/>
  <sheetViews>
    <sheetView zoomScaleNormal="100" workbookViewId="0"/>
  </sheetViews>
  <sheetFormatPr defaultRowHeight="15" x14ac:dyDescent="0.25"/>
  <cols>
    <col min="1" max="1" width="28.140625" customWidth="1"/>
    <col min="2" max="2" width="26.28515625" customWidth="1"/>
    <col min="3" max="31" width="10.7109375" customWidth="1"/>
  </cols>
  <sheetData>
    <row r="1" spans="1:38" x14ac:dyDescent="0.25">
      <c r="A1" s="215" t="s">
        <v>175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</row>
    <row r="2" spans="1:38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</row>
    <row r="3" spans="1:38" x14ac:dyDescent="0.25">
      <c r="A3" s="181" t="s">
        <v>29</v>
      </c>
      <c r="B3" s="180" t="s">
        <v>30</v>
      </c>
      <c r="C3" s="179">
        <v>2015</v>
      </c>
      <c r="D3" s="179">
        <v>2016</v>
      </c>
      <c r="E3" s="179">
        <v>2017</v>
      </c>
      <c r="F3" s="179">
        <f>E3+1</f>
        <v>2018</v>
      </c>
      <c r="G3" s="179">
        <f t="shared" ref="G3:AE3" si="0">F3+1</f>
        <v>2019</v>
      </c>
      <c r="H3" s="179">
        <f t="shared" si="0"/>
        <v>2020</v>
      </c>
      <c r="I3" s="179">
        <f t="shared" si="0"/>
        <v>2021</v>
      </c>
      <c r="J3" s="179">
        <f t="shared" si="0"/>
        <v>2022</v>
      </c>
      <c r="K3" s="179">
        <f t="shared" si="0"/>
        <v>2023</v>
      </c>
      <c r="L3" s="179">
        <f t="shared" si="0"/>
        <v>2024</v>
      </c>
      <c r="M3" s="179">
        <f t="shared" si="0"/>
        <v>2025</v>
      </c>
      <c r="N3" s="179">
        <f t="shared" si="0"/>
        <v>2026</v>
      </c>
      <c r="O3" s="179">
        <f t="shared" si="0"/>
        <v>2027</v>
      </c>
      <c r="P3" s="179">
        <f t="shared" si="0"/>
        <v>2028</v>
      </c>
      <c r="Q3" s="179">
        <f t="shared" si="0"/>
        <v>2029</v>
      </c>
      <c r="R3" s="179">
        <f t="shared" si="0"/>
        <v>2030</v>
      </c>
      <c r="S3" s="179">
        <f t="shared" si="0"/>
        <v>2031</v>
      </c>
      <c r="T3" s="179">
        <f t="shared" si="0"/>
        <v>2032</v>
      </c>
      <c r="U3" s="179">
        <f t="shared" si="0"/>
        <v>2033</v>
      </c>
      <c r="V3" s="179">
        <f t="shared" si="0"/>
        <v>2034</v>
      </c>
      <c r="W3" s="179">
        <f t="shared" si="0"/>
        <v>2035</v>
      </c>
      <c r="X3" s="179">
        <f t="shared" si="0"/>
        <v>2036</v>
      </c>
      <c r="Y3" s="179">
        <f t="shared" si="0"/>
        <v>2037</v>
      </c>
      <c r="Z3" s="179">
        <f t="shared" si="0"/>
        <v>2038</v>
      </c>
      <c r="AA3" s="179">
        <f t="shared" si="0"/>
        <v>2039</v>
      </c>
      <c r="AB3" s="179">
        <f t="shared" si="0"/>
        <v>2040</v>
      </c>
      <c r="AC3" s="179">
        <f t="shared" si="0"/>
        <v>2041</v>
      </c>
      <c r="AD3" s="179">
        <f t="shared" si="0"/>
        <v>2042</v>
      </c>
      <c r="AE3" s="179">
        <f t="shared" si="0"/>
        <v>2043</v>
      </c>
      <c r="AF3" s="179">
        <v>2044</v>
      </c>
      <c r="AG3" s="179">
        <v>2045</v>
      </c>
      <c r="AH3" s="179">
        <v>2046</v>
      </c>
      <c r="AI3" s="179">
        <v>2047</v>
      </c>
      <c r="AJ3" s="179">
        <v>2048</v>
      </c>
      <c r="AK3" s="179">
        <v>2049</v>
      </c>
      <c r="AL3" s="180">
        <v>2050</v>
      </c>
    </row>
    <row r="4" spans="1:38" x14ac:dyDescent="0.25">
      <c r="A4" s="33" t="s">
        <v>8</v>
      </c>
      <c r="B4" s="35" t="s">
        <v>156</v>
      </c>
      <c r="C4" s="182">
        <v>4.9000000000000004</v>
      </c>
      <c r="D4" s="182">
        <v>4.5</v>
      </c>
      <c r="E4" s="182">
        <v>3.6</v>
      </c>
      <c r="F4" s="182">
        <v>2.9</v>
      </c>
      <c r="G4" s="182">
        <v>2.5</v>
      </c>
      <c r="H4" s="182">
        <v>2.2999999999999998</v>
      </c>
      <c r="I4" s="182">
        <v>2</v>
      </c>
      <c r="J4" s="182">
        <v>1.9</v>
      </c>
      <c r="K4" s="182">
        <v>1.9</v>
      </c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82"/>
      <c r="AD4" s="182"/>
      <c r="AE4" s="182"/>
      <c r="AF4" s="182"/>
      <c r="AG4" s="182"/>
      <c r="AH4" s="182"/>
      <c r="AI4" s="182"/>
      <c r="AJ4" s="182"/>
      <c r="AK4" s="182"/>
      <c r="AL4" s="183"/>
    </row>
    <row r="5" spans="1:38" x14ac:dyDescent="0.25">
      <c r="A5" s="220" t="s">
        <v>6</v>
      </c>
      <c r="B5" s="134" t="s">
        <v>33</v>
      </c>
      <c r="C5" s="184">
        <v>4.12</v>
      </c>
      <c r="D5" s="184">
        <v>3.77</v>
      </c>
      <c r="E5" s="184">
        <v>3.38</v>
      </c>
      <c r="F5" s="184">
        <v>2.8</v>
      </c>
      <c r="G5" s="184">
        <v>2.2400000000000002</v>
      </c>
      <c r="H5" s="184">
        <v>2</v>
      </c>
      <c r="I5" s="184">
        <v>1.88</v>
      </c>
      <c r="J5" s="184">
        <v>1.75</v>
      </c>
      <c r="K5" s="184">
        <v>1.5</v>
      </c>
      <c r="L5" s="184">
        <v>1.2</v>
      </c>
      <c r="M5" s="184">
        <v>1.02</v>
      </c>
      <c r="N5" s="184">
        <v>0.83</v>
      </c>
      <c r="O5" s="184">
        <v>0.59</v>
      </c>
      <c r="P5" s="184">
        <v>0.43</v>
      </c>
      <c r="Q5" s="184">
        <v>0.26</v>
      </c>
      <c r="R5" s="184">
        <v>0.23</v>
      </c>
      <c r="S5" s="184">
        <v>0.22</v>
      </c>
      <c r="T5" s="184">
        <v>0.19</v>
      </c>
      <c r="U5" s="184">
        <v>0.18</v>
      </c>
      <c r="V5" s="184">
        <v>0.16</v>
      </c>
      <c r="W5" s="184">
        <v>0.14000000000000001</v>
      </c>
      <c r="X5" s="184">
        <v>0.12</v>
      </c>
      <c r="Y5" s="184">
        <v>0.12</v>
      </c>
      <c r="Z5" s="184">
        <v>0.11</v>
      </c>
      <c r="AA5" s="184">
        <v>0.1</v>
      </c>
      <c r="AB5" s="184">
        <v>0.09</v>
      </c>
      <c r="AC5" s="184">
        <v>0.08</v>
      </c>
      <c r="AD5" s="184"/>
      <c r="AE5" s="184"/>
      <c r="AF5" s="184"/>
      <c r="AG5" s="184"/>
      <c r="AH5" s="184"/>
      <c r="AI5" s="184"/>
      <c r="AJ5" s="184"/>
      <c r="AK5" s="184"/>
      <c r="AL5" s="185"/>
    </row>
    <row r="6" spans="1:38" x14ac:dyDescent="0.25">
      <c r="A6" s="33" t="s">
        <v>7</v>
      </c>
      <c r="B6" s="35" t="s">
        <v>156</v>
      </c>
      <c r="C6" s="182">
        <v>1.45</v>
      </c>
      <c r="D6" s="182">
        <v>1.1000000000000001</v>
      </c>
      <c r="E6" s="182">
        <v>0.91</v>
      </c>
      <c r="F6" s="182">
        <v>0.76</v>
      </c>
      <c r="G6" s="182">
        <v>0.66</v>
      </c>
      <c r="H6" s="182">
        <v>0.57999999999999996</v>
      </c>
      <c r="I6" s="182">
        <v>0.52</v>
      </c>
      <c r="J6" s="182">
        <v>0.48</v>
      </c>
      <c r="K6" s="182"/>
      <c r="L6" s="182"/>
      <c r="M6" s="182"/>
      <c r="N6" s="182"/>
      <c r="O6" s="182"/>
      <c r="P6" s="182"/>
      <c r="Q6" s="182"/>
      <c r="R6" s="182"/>
      <c r="S6" s="182"/>
      <c r="T6" s="182"/>
      <c r="U6" s="182"/>
      <c r="V6" s="182"/>
      <c r="W6" s="182"/>
      <c r="X6" s="182"/>
      <c r="Y6" s="182"/>
      <c r="Z6" s="182"/>
      <c r="AA6" s="182"/>
      <c r="AB6" s="182"/>
      <c r="AC6" s="182"/>
      <c r="AD6" s="182"/>
      <c r="AE6" s="182"/>
      <c r="AF6" s="182"/>
      <c r="AG6" s="182"/>
      <c r="AH6" s="182"/>
      <c r="AI6" s="182"/>
      <c r="AJ6" s="182"/>
      <c r="AK6" s="182"/>
      <c r="AL6" s="183"/>
    </row>
    <row r="7" spans="1:38" x14ac:dyDescent="0.25">
      <c r="A7" s="220" t="s">
        <v>0</v>
      </c>
      <c r="B7" s="134" t="s">
        <v>33</v>
      </c>
      <c r="C7" s="184">
        <v>1.3240000000000001</v>
      </c>
      <c r="D7" s="184">
        <v>1.071</v>
      </c>
      <c r="E7" s="184">
        <v>1.0580000000000001</v>
      </c>
      <c r="F7" s="184">
        <v>0.95299999999999996</v>
      </c>
      <c r="G7" s="184">
        <v>0.89600000000000002</v>
      </c>
      <c r="H7" s="184">
        <v>1.0429999999999999</v>
      </c>
      <c r="I7" s="184">
        <v>0.89200000000000002</v>
      </c>
      <c r="J7" s="184">
        <v>0.70299999999999996</v>
      </c>
      <c r="K7" s="184">
        <v>0.67600000000000005</v>
      </c>
      <c r="L7" s="184">
        <v>0.61499999999999999</v>
      </c>
      <c r="M7" s="184">
        <v>0.51100000000000001</v>
      </c>
      <c r="N7" s="184">
        <v>0.34300000000000003</v>
      </c>
      <c r="O7" s="184">
        <v>0.214</v>
      </c>
      <c r="P7" s="184">
        <v>6.2E-2</v>
      </c>
      <c r="Q7" s="184"/>
      <c r="R7" s="184"/>
      <c r="S7" s="184"/>
      <c r="T7" s="184"/>
      <c r="U7" s="184"/>
      <c r="V7" s="184"/>
      <c r="W7" s="184"/>
      <c r="X7" s="184"/>
      <c r="Y7" s="184"/>
      <c r="Z7" s="184"/>
      <c r="AA7" s="184"/>
      <c r="AB7" s="184"/>
      <c r="AC7" s="184"/>
      <c r="AD7" s="184"/>
      <c r="AE7" s="184"/>
      <c r="AF7" s="184"/>
      <c r="AG7" s="184"/>
      <c r="AH7" s="184"/>
      <c r="AI7" s="184"/>
      <c r="AJ7" s="184"/>
      <c r="AK7" s="184"/>
      <c r="AL7" s="185"/>
    </row>
    <row r="8" spans="1:38" x14ac:dyDescent="0.25">
      <c r="A8" s="33" t="s">
        <v>3</v>
      </c>
      <c r="B8" s="35" t="s">
        <v>33</v>
      </c>
      <c r="C8" s="182">
        <v>0.9</v>
      </c>
      <c r="D8" s="182">
        <v>1.2</v>
      </c>
      <c r="E8" s="182">
        <v>1.4</v>
      </c>
      <c r="F8" s="182">
        <v>1.2</v>
      </c>
      <c r="G8" s="182">
        <v>0.9</v>
      </c>
      <c r="H8" s="182">
        <v>0.8</v>
      </c>
      <c r="I8" s="182">
        <v>0.6</v>
      </c>
      <c r="J8" s="182">
        <v>0.4</v>
      </c>
      <c r="K8" s="182">
        <v>0.3</v>
      </c>
      <c r="L8" s="182">
        <v>0.3</v>
      </c>
      <c r="M8" s="182">
        <v>0.2</v>
      </c>
      <c r="N8" s="182">
        <v>0.1</v>
      </c>
      <c r="O8" s="182">
        <v>0.1</v>
      </c>
      <c r="P8" s="182">
        <v>0.1</v>
      </c>
      <c r="Q8" s="182">
        <v>0.1</v>
      </c>
      <c r="R8" s="182">
        <v>0.1</v>
      </c>
      <c r="S8" s="182">
        <v>0.1</v>
      </c>
      <c r="T8" s="182">
        <v>0.1</v>
      </c>
      <c r="U8" s="182">
        <v>0.1</v>
      </c>
      <c r="V8" s="182">
        <v>0.1</v>
      </c>
      <c r="W8" s="182"/>
      <c r="X8" s="182"/>
      <c r="Y8" s="182"/>
      <c r="Z8" s="182"/>
      <c r="AA8" s="182"/>
      <c r="AB8" s="182"/>
      <c r="AC8" s="182"/>
      <c r="AD8" s="182"/>
      <c r="AE8" s="182"/>
      <c r="AF8" s="182"/>
      <c r="AG8" s="182"/>
      <c r="AH8" s="182"/>
      <c r="AI8" s="182"/>
      <c r="AJ8" s="182"/>
      <c r="AK8" s="182"/>
      <c r="AL8" s="183"/>
    </row>
    <row r="9" spans="1:38" x14ac:dyDescent="0.25">
      <c r="A9" s="220" t="s">
        <v>13</v>
      </c>
      <c r="B9" s="134" t="s">
        <v>156</v>
      </c>
      <c r="C9" s="184">
        <v>0.49099999999999999</v>
      </c>
      <c r="D9" s="184">
        <v>0.55000000000000004</v>
      </c>
      <c r="E9" s="184">
        <v>0.57499999999999996</v>
      </c>
      <c r="F9" s="184">
        <v>0.55300000000000005</v>
      </c>
      <c r="G9" s="184">
        <v>0.46100000000000002</v>
      </c>
      <c r="H9" s="184">
        <v>0.40799999999999997</v>
      </c>
      <c r="I9" s="184">
        <v>0.33300000000000002</v>
      </c>
      <c r="J9" s="184">
        <v>0.27400000000000002</v>
      </c>
      <c r="K9" s="184">
        <v>0.22900000000000001</v>
      </c>
      <c r="L9" s="184">
        <v>0.19</v>
      </c>
      <c r="M9" s="184">
        <v>0.158</v>
      </c>
      <c r="N9" s="184">
        <v>0.13400000000000001</v>
      </c>
      <c r="O9" s="184">
        <v>0.11600000000000001</v>
      </c>
      <c r="P9" s="184">
        <v>9.7000000000000003E-2</v>
      </c>
      <c r="Q9" s="184">
        <v>5.5E-2</v>
      </c>
      <c r="R9" s="184"/>
      <c r="S9" s="184"/>
      <c r="T9" s="184"/>
      <c r="U9" s="184"/>
      <c r="V9" s="184"/>
      <c r="W9" s="184"/>
      <c r="X9" s="184"/>
      <c r="Y9" s="184"/>
      <c r="Z9" s="184"/>
      <c r="AA9" s="184"/>
      <c r="AB9" s="184"/>
      <c r="AC9" s="184"/>
      <c r="AD9" s="184"/>
      <c r="AE9" s="184"/>
      <c r="AF9" s="184"/>
      <c r="AG9" s="184"/>
      <c r="AH9" s="184"/>
      <c r="AI9" s="184"/>
      <c r="AJ9" s="184"/>
      <c r="AK9" s="184"/>
      <c r="AL9" s="185"/>
    </row>
    <row r="10" spans="1:38" x14ac:dyDescent="0.25">
      <c r="A10" s="33" t="s">
        <v>4</v>
      </c>
      <c r="B10" s="35" t="s">
        <v>33</v>
      </c>
      <c r="C10" s="182">
        <v>0.35799999999999998</v>
      </c>
      <c r="D10" s="182">
        <v>0.27700000000000002</v>
      </c>
      <c r="E10" s="182">
        <v>0.214</v>
      </c>
      <c r="F10" s="182">
        <v>0.189</v>
      </c>
      <c r="G10" s="182">
        <v>0.17</v>
      </c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182"/>
      <c r="V10" s="182"/>
      <c r="W10" s="182"/>
      <c r="X10" s="182"/>
      <c r="Y10" s="182"/>
      <c r="Z10" s="182"/>
      <c r="AA10" s="182"/>
      <c r="AB10" s="182"/>
      <c r="AC10" s="182"/>
      <c r="AD10" s="182"/>
      <c r="AE10" s="182"/>
      <c r="AF10" s="182"/>
      <c r="AG10" s="182"/>
      <c r="AH10" s="182"/>
      <c r="AI10" s="182"/>
      <c r="AJ10" s="182"/>
      <c r="AK10" s="182"/>
      <c r="AL10" s="183"/>
    </row>
    <row r="11" spans="1:38" x14ac:dyDescent="0.25">
      <c r="A11" s="220" t="s">
        <v>9</v>
      </c>
      <c r="B11" s="134" t="s">
        <v>33</v>
      </c>
      <c r="C11" s="184">
        <v>0.253</v>
      </c>
      <c r="D11" s="184">
        <v>0.23699999999999999</v>
      </c>
      <c r="E11" s="184">
        <v>0.35</v>
      </c>
      <c r="F11" s="184">
        <v>0.44</v>
      </c>
      <c r="G11" s="184">
        <v>0.48599999999999999</v>
      </c>
      <c r="H11" s="184">
        <v>0.503</v>
      </c>
      <c r="I11" s="184">
        <v>0.50700000000000001</v>
      </c>
      <c r="J11" s="184">
        <v>0.49099999999999999</v>
      </c>
      <c r="K11" s="184">
        <v>0.40600000000000003</v>
      </c>
      <c r="L11" s="184">
        <v>0.34200000000000003</v>
      </c>
      <c r="M11" s="184">
        <v>0.28899999999999998</v>
      </c>
      <c r="N11" s="184">
        <v>0.248</v>
      </c>
      <c r="O11" s="184">
        <v>0.217</v>
      </c>
      <c r="P11" s="184">
        <v>0.192</v>
      </c>
      <c r="Q11" s="184">
        <v>0.16900000000000001</v>
      </c>
      <c r="R11" s="184">
        <v>0.151</v>
      </c>
      <c r="S11" s="184">
        <v>0.13600000000000001</v>
      </c>
      <c r="T11" s="184">
        <v>0.124</v>
      </c>
      <c r="U11" s="184">
        <v>0.113</v>
      </c>
      <c r="V11" s="184">
        <v>0.10299999999999999</v>
      </c>
      <c r="W11" s="184">
        <v>9.4E-2</v>
      </c>
      <c r="X11" s="184">
        <v>8.7999999999999995E-2</v>
      </c>
      <c r="Y11" s="184">
        <v>8.1000000000000003E-2</v>
      </c>
      <c r="Z11" s="184">
        <v>7.4999999999999997E-2</v>
      </c>
      <c r="AA11" s="184">
        <v>7.0000000000000007E-2</v>
      </c>
      <c r="AB11" s="184">
        <v>6.6000000000000003E-2</v>
      </c>
      <c r="AC11" s="184">
        <v>6.0999999999999999E-2</v>
      </c>
      <c r="AD11" s="184">
        <v>5.7000000000000002E-2</v>
      </c>
      <c r="AE11" s="184">
        <v>5.3999999999999999E-2</v>
      </c>
      <c r="AF11" s="184">
        <v>5.0999999999999997E-2</v>
      </c>
      <c r="AG11" s="184">
        <v>4.8000000000000001E-2</v>
      </c>
      <c r="AH11" s="184">
        <v>4.4999999999999998E-2</v>
      </c>
      <c r="AI11" s="184">
        <v>4.2999999999999997E-2</v>
      </c>
      <c r="AJ11" s="184">
        <v>4.1000000000000002E-2</v>
      </c>
      <c r="AK11" s="184">
        <v>3.9E-2</v>
      </c>
      <c r="AL11" s="185">
        <v>3.6999999999999998E-2</v>
      </c>
    </row>
    <row r="12" spans="1:38" x14ac:dyDescent="0.25">
      <c r="A12" s="221" t="s">
        <v>11</v>
      </c>
      <c r="B12" s="222" t="s">
        <v>33</v>
      </c>
      <c r="C12" s="182">
        <v>0.23169999999999999</v>
      </c>
      <c r="D12" s="182">
        <v>0.26974900000000002</v>
      </c>
      <c r="E12" s="182">
        <v>0.19885700000000001</v>
      </c>
      <c r="F12" s="182">
        <v>0.144792</v>
      </c>
      <c r="G12" s="182">
        <v>0.113662</v>
      </c>
      <c r="H12" s="182">
        <v>0.101231</v>
      </c>
      <c r="I12" s="182">
        <v>8.5357000000000002E-2</v>
      </c>
      <c r="J12" s="182">
        <v>7.3050000000000004E-2</v>
      </c>
      <c r="K12" s="182">
        <v>6.3103000000000006E-2</v>
      </c>
      <c r="L12" s="182">
        <v>5.5474000000000002E-2</v>
      </c>
      <c r="M12" s="182">
        <v>4.8908E-2</v>
      </c>
      <c r="N12" s="182">
        <v>4.3416000000000003E-2</v>
      </c>
      <c r="O12" s="182">
        <v>3.891E-2</v>
      </c>
      <c r="P12" s="182">
        <v>3.5200000000000002E-2</v>
      </c>
      <c r="Q12" s="182">
        <v>3.1838999999999999E-2</v>
      </c>
      <c r="R12" s="182">
        <v>2.8982000000000001E-2</v>
      </c>
      <c r="S12" s="182">
        <v>2.6463E-2</v>
      </c>
      <c r="T12" s="182">
        <v>2.4226000000000001E-2</v>
      </c>
      <c r="U12" s="182">
        <v>2.1895999999999999E-2</v>
      </c>
      <c r="V12" s="182">
        <v>1.6749E-2</v>
      </c>
      <c r="W12" s="182">
        <v>1.5504E-2</v>
      </c>
      <c r="X12" s="182">
        <v>1.4422000000000001E-2</v>
      </c>
      <c r="Y12" s="182">
        <v>1.337E-2</v>
      </c>
      <c r="Z12" s="182">
        <v>1.2449999999999999E-2</v>
      </c>
      <c r="AA12" s="182">
        <v>1.1565000000000001E-2</v>
      </c>
      <c r="AB12" s="182">
        <v>1.0828000000000001E-2</v>
      </c>
      <c r="AC12" s="182">
        <v>1.0111E-2</v>
      </c>
      <c r="AD12" s="182">
        <v>9.4809999999999998E-3</v>
      </c>
      <c r="AE12" s="182">
        <v>8.9040000000000005E-3</v>
      </c>
      <c r="AF12" s="182">
        <v>8.3960000000000007E-3</v>
      </c>
      <c r="AG12" s="182">
        <v>7.8840000000000004E-3</v>
      </c>
      <c r="AH12" s="182">
        <v>7.4339999999999996E-3</v>
      </c>
      <c r="AI12" s="182">
        <v>7.0029999999999997E-3</v>
      </c>
      <c r="AJ12" s="182">
        <v>6.6259999999999999E-3</v>
      </c>
      <c r="AK12" s="182">
        <v>6.2480000000000001E-3</v>
      </c>
      <c r="AL12" s="183">
        <v>5.9179999999999996E-3</v>
      </c>
    </row>
    <row r="13" spans="1:38" x14ac:dyDescent="0.25">
      <c r="A13" s="220" t="s">
        <v>27</v>
      </c>
      <c r="B13" s="134" t="s">
        <v>173</v>
      </c>
      <c r="C13" s="184">
        <v>0.22</v>
      </c>
      <c r="D13" s="184">
        <v>0.2</v>
      </c>
      <c r="E13" s="184">
        <v>0.17</v>
      </c>
      <c r="F13" s="184">
        <v>0.15</v>
      </c>
      <c r="G13" s="184">
        <v>0.13</v>
      </c>
      <c r="H13" s="184">
        <v>0.12000000000000001</v>
      </c>
      <c r="I13" s="184">
        <v>9.9999999999999992E-2</v>
      </c>
      <c r="J13" s="184">
        <v>0.09</v>
      </c>
      <c r="K13" s="184">
        <v>0.09</v>
      </c>
      <c r="L13" s="184">
        <v>0.08</v>
      </c>
      <c r="M13" s="184">
        <v>0.08</v>
      </c>
      <c r="N13" s="184">
        <v>7.0000000000000007E-2</v>
      </c>
      <c r="O13" s="184">
        <v>0.06</v>
      </c>
      <c r="P13" s="184">
        <v>0.06</v>
      </c>
      <c r="Q13" s="184">
        <v>0.06</v>
      </c>
      <c r="R13" s="184">
        <v>0.06</v>
      </c>
      <c r="S13" s="184">
        <v>0.05</v>
      </c>
      <c r="T13" s="184">
        <v>0.05</v>
      </c>
      <c r="U13" s="184">
        <v>0.05</v>
      </c>
      <c r="V13" s="184">
        <v>0.05</v>
      </c>
      <c r="W13" s="184">
        <v>0.05</v>
      </c>
      <c r="X13" s="184">
        <v>0.05</v>
      </c>
      <c r="Y13" s="184">
        <v>0.05</v>
      </c>
      <c r="Z13" s="184">
        <v>0.04</v>
      </c>
      <c r="AA13" s="184">
        <v>0.04</v>
      </c>
      <c r="AB13" s="184">
        <v>0.04</v>
      </c>
      <c r="AC13" s="184">
        <v>0.04</v>
      </c>
      <c r="AD13" s="184">
        <v>0.04</v>
      </c>
      <c r="AE13" s="184">
        <v>0.04</v>
      </c>
      <c r="AF13" s="184">
        <v>0.04</v>
      </c>
      <c r="AG13" s="184">
        <v>0.04</v>
      </c>
      <c r="AH13" s="184">
        <v>0.04</v>
      </c>
      <c r="AI13" s="184">
        <v>0.04</v>
      </c>
      <c r="AJ13" s="184">
        <v>0.03</v>
      </c>
      <c r="AK13" s="184"/>
      <c r="AL13" s="185"/>
    </row>
    <row r="14" spans="1:38" x14ac:dyDescent="0.25">
      <c r="A14" s="33" t="s">
        <v>2</v>
      </c>
      <c r="B14" s="35" t="s">
        <v>156</v>
      </c>
      <c r="C14" s="182">
        <v>0.1</v>
      </c>
      <c r="D14" s="182">
        <v>0.1</v>
      </c>
      <c r="E14" s="182">
        <v>0.1</v>
      </c>
      <c r="F14" s="182">
        <v>0.1</v>
      </c>
      <c r="G14" s="182">
        <v>0.2</v>
      </c>
      <c r="H14" s="182">
        <v>0.2</v>
      </c>
      <c r="I14" s="182">
        <v>0.2</v>
      </c>
      <c r="J14" s="182">
        <v>0.1</v>
      </c>
      <c r="K14" s="182">
        <v>0.1</v>
      </c>
      <c r="L14" s="182">
        <v>0.1</v>
      </c>
      <c r="M14" s="182">
        <v>0.1</v>
      </c>
      <c r="N14" s="182">
        <v>0.1</v>
      </c>
      <c r="O14" s="182">
        <v>0.1</v>
      </c>
      <c r="P14" s="182">
        <v>0.1</v>
      </c>
      <c r="Q14" s="182">
        <v>0.1</v>
      </c>
      <c r="R14" s="182">
        <v>0.1</v>
      </c>
      <c r="S14" s="182">
        <v>0.1</v>
      </c>
      <c r="T14" s="182">
        <v>0.1</v>
      </c>
      <c r="U14" s="182">
        <v>0.1</v>
      </c>
      <c r="V14" s="182">
        <v>0.1</v>
      </c>
      <c r="W14" s="182">
        <v>0.1</v>
      </c>
      <c r="X14" s="182"/>
      <c r="Y14" s="182"/>
      <c r="Z14" s="182"/>
      <c r="AA14" s="182"/>
      <c r="AB14" s="182"/>
      <c r="AC14" s="182"/>
      <c r="AD14" s="182"/>
      <c r="AE14" s="182"/>
      <c r="AF14" s="182"/>
      <c r="AG14" s="182"/>
      <c r="AH14" s="182"/>
      <c r="AI14" s="182"/>
      <c r="AJ14" s="182"/>
      <c r="AK14" s="182"/>
      <c r="AL14" s="183"/>
    </row>
    <row r="15" spans="1:38" x14ac:dyDescent="0.25">
      <c r="A15" s="220" t="s">
        <v>22</v>
      </c>
      <c r="B15" s="134" t="s">
        <v>173</v>
      </c>
      <c r="C15" s="184">
        <v>9.4769999999999993E-2</v>
      </c>
      <c r="D15" s="184">
        <v>0.15256</v>
      </c>
      <c r="E15" s="184">
        <v>0.30681000000000003</v>
      </c>
      <c r="F15" s="184">
        <v>0.20857000000000001</v>
      </c>
      <c r="G15" s="184">
        <v>0.12547</v>
      </c>
      <c r="H15" s="184">
        <v>9.2590000000000006E-2</v>
      </c>
      <c r="I15" s="184">
        <v>7.5430000000000011E-2</v>
      </c>
      <c r="J15" s="184">
        <v>6.3899999999999998E-2</v>
      </c>
      <c r="K15" s="184">
        <v>5.6280000000000004E-2</v>
      </c>
      <c r="L15" s="184">
        <v>5.1139999999999998E-2</v>
      </c>
      <c r="M15" s="184">
        <v>4.6840000000000007E-2</v>
      </c>
      <c r="N15" s="184">
        <v>4.3490000000000001E-2</v>
      </c>
      <c r="O15" s="184">
        <v>4.0530000000000004E-2</v>
      </c>
      <c r="P15" s="184">
        <v>3.8200000000000005E-2</v>
      </c>
      <c r="Q15" s="184">
        <v>1.8089999999999998E-2</v>
      </c>
      <c r="R15" s="184"/>
      <c r="S15" s="184"/>
      <c r="T15" s="184"/>
      <c r="U15" s="184"/>
      <c r="V15" s="184"/>
      <c r="W15" s="184"/>
      <c r="X15" s="184"/>
      <c r="Y15" s="184"/>
      <c r="Z15" s="184"/>
      <c r="AA15" s="184"/>
      <c r="AB15" s="184"/>
      <c r="AC15" s="184"/>
      <c r="AD15" s="184"/>
      <c r="AE15" s="184"/>
      <c r="AF15" s="184"/>
      <c r="AG15" s="184"/>
      <c r="AH15" s="184"/>
      <c r="AI15" s="184"/>
      <c r="AJ15" s="184"/>
      <c r="AK15" s="184"/>
      <c r="AL15" s="185"/>
    </row>
    <row r="16" spans="1:38" x14ac:dyDescent="0.25">
      <c r="A16" s="33" t="s">
        <v>17</v>
      </c>
      <c r="B16" s="35" t="s">
        <v>156</v>
      </c>
      <c r="C16" s="182">
        <v>9.0999999999999998E-2</v>
      </c>
      <c r="D16" s="182">
        <v>0.17499999999999999</v>
      </c>
      <c r="E16" s="182">
        <v>0.16200000000000001</v>
      </c>
      <c r="F16" s="182">
        <v>0.15</v>
      </c>
      <c r="G16" s="182">
        <v>0.13900000000000001</v>
      </c>
      <c r="H16" s="182">
        <v>0.129</v>
      </c>
      <c r="I16" s="182">
        <v>0.12</v>
      </c>
      <c r="J16" s="182">
        <v>0.111</v>
      </c>
      <c r="K16" s="182">
        <v>0.10299999999999999</v>
      </c>
      <c r="L16" s="182">
        <v>9.5000000000000001E-2</v>
      </c>
      <c r="M16" s="182">
        <v>8.7999999999999995E-2</v>
      </c>
      <c r="N16" s="182">
        <v>8.2000000000000003E-2</v>
      </c>
      <c r="O16" s="182">
        <v>7.5999999999999998E-2</v>
      </c>
      <c r="P16" s="182">
        <v>7.0999999999999994E-2</v>
      </c>
      <c r="Q16" s="182">
        <v>6.5000000000000002E-2</v>
      </c>
      <c r="R16" s="182">
        <v>6.0999999999999999E-2</v>
      </c>
      <c r="S16" s="182">
        <v>5.6000000000000001E-2</v>
      </c>
      <c r="T16" s="182">
        <v>5.1999999999999998E-2</v>
      </c>
      <c r="U16" s="182">
        <v>4.8000000000000001E-2</v>
      </c>
      <c r="V16" s="182">
        <v>4.4999999999999998E-2</v>
      </c>
      <c r="W16" s="182">
        <v>4.1000000000000002E-2</v>
      </c>
      <c r="X16" s="182">
        <v>3.7999999999999999E-2</v>
      </c>
      <c r="Y16" s="182"/>
      <c r="Z16" s="182"/>
      <c r="AA16" s="182"/>
      <c r="AB16" s="182"/>
      <c r="AC16" s="182"/>
      <c r="AD16" s="182"/>
      <c r="AE16" s="182"/>
      <c r="AF16" s="182"/>
      <c r="AG16" s="182"/>
      <c r="AH16" s="182"/>
      <c r="AI16" s="182"/>
      <c r="AJ16" s="182"/>
      <c r="AK16" s="182"/>
      <c r="AL16" s="183"/>
    </row>
    <row r="17" spans="1:38" x14ac:dyDescent="0.25">
      <c r="A17" s="220" t="s">
        <v>21</v>
      </c>
      <c r="B17" s="134" t="s">
        <v>33</v>
      </c>
      <c r="C17" s="184">
        <v>6.3E-2</v>
      </c>
      <c r="D17" s="184">
        <v>0.06</v>
      </c>
      <c r="E17" s="184">
        <v>0.04</v>
      </c>
      <c r="F17" s="184">
        <v>2.9000000000000001E-2</v>
      </c>
      <c r="G17" s="184">
        <v>2.1999999999999999E-2</v>
      </c>
      <c r="H17" s="184">
        <v>1.7000000000000001E-2</v>
      </c>
      <c r="I17" s="184">
        <v>1.4E-2</v>
      </c>
      <c r="J17" s="184">
        <v>1.2E-2</v>
      </c>
      <c r="K17" s="184">
        <v>0.01</v>
      </c>
      <c r="L17" s="184">
        <v>8.0000000000000002E-3</v>
      </c>
      <c r="M17" s="184">
        <v>7.0000000000000001E-3</v>
      </c>
      <c r="N17" s="184">
        <v>6.0000000000000001E-3</v>
      </c>
      <c r="O17" s="184">
        <v>6.0000000000000001E-3</v>
      </c>
      <c r="P17" s="184">
        <v>5.0000000000000001E-3</v>
      </c>
      <c r="Q17" s="184">
        <v>5.0000000000000001E-3</v>
      </c>
      <c r="R17" s="184">
        <v>4.0000000000000001E-3</v>
      </c>
      <c r="S17" s="184">
        <v>4.0000000000000001E-3</v>
      </c>
      <c r="T17" s="184">
        <v>3.0000000000000001E-3</v>
      </c>
      <c r="U17" s="184">
        <v>3.0000000000000001E-3</v>
      </c>
      <c r="V17" s="184">
        <v>3.0000000000000001E-3</v>
      </c>
      <c r="W17" s="184">
        <v>2E-3</v>
      </c>
      <c r="X17" s="184"/>
      <c r="Y17" s="184"/>
      <c r="Z17" s="184"/>
      <c r="AA17" s="184"/>
      <c r="AB17" s="184"/>
      <c r="AC17" s="184"/>
      <c r="AD17" s="184"/>
      <c r="AE17" s="184"/>
      <c r="AF17" s="184"/>
      <c r="AG17" s="184"/>
      <c r="AH17" s="184"/>
      <c r="AI17" s="184"/>
      <c r="AJ17" s="184"/>
      <c r="AK17" s="184"/>
      <c r="AL17" s="185"/>
    </row>
    <row r="18" spans="1:38" x14ac:dyDescent="0.25">
      <c r="A18" s="33" t="s">
        <v>15</v>
      </c>
      <c r="B18" s="35" t="s">
        <v>156</v>
      </c>
      <c r="C18" s="182">
        <v>4.4690000000000001E-2</v>
      </c>
      <c r="D18" s="182">
        <v>8.7349999999999997E-2</v>
      </c>
      <c r="E18" s="182">
        <v>6.8610000000000004E-2</v>
      </c>
      <c r="F18" s="182">
        <v>3.9559999999999998E-2</v>
      </c>
      <c r="G18" s="182">
        <v>2.1160000000000002E-2</v>
      </c>
      <c r="H18" s="182">
        <v>1.0959999999999999E-2</v>
      </c>
      <c r="I18" s="182"/>
      <c r="J18" s="182"/>
      <c r="K18" s="182"/>
      <c r="L18" s="182"/>
      <c r="M18" s="182"/>
      <c r="N18" s="182"/>
      <c r="O18" s="182"/>
      <c r="P18" s="182"/>
      <c r="Q18" s="182"/>
      <c r="R18" s="182"/>
      <c r="S18" s="182"/>
      <c r="T18" s="182"/>
      <c r="U18" s="182"/>
      <c r="V18" s="182"/>
      <c r="W18" s="182"/>
      <c r="X18" s="182"/>
      <c r="Y18" s="182"/>
      <c r="Z18" s="182"/>
      <c r="AA18" s="182"/>
      <c r="AB18" s="182"/>
      <c r="AC18" s="182"/>
      <c r="AD18" s="182"/>
      <c r="AE18" s="182"/>
      <c r="AF18" s="182"/>
      <c r="AG18" s="182"/>
      <c r="AH18" s="182"/>
      <c r="AI18" s="182"/>
      <c r="AJ18" s="182"/>
      <c r="AK18" s="182"/>
      <c r="AL18" s="183"/>
    </row>
    <row r="19" spans="1:38" x14ac:dyDescent="0.25">
      <c r="A19" s="220" t="s">
        <v>1</v>
      </c>
      <c r="B19" s="134" t="s">
        <v>33</v>
      </c>
      <c r="C19" s="184">
        <v>2.5999999999999999E-2</v>
      </c>
      <c r="D19" s="184">
        <v>2.7E-2</v>
      </c>
      <c r="E19" s="184">
        <v>2.7E-2</v>
      </c>
      <c r="F19" s="184">
        <v>2.5999999999999999E-2</v>
      </c>
      <c r="G19" s="184">
        <v>3.1E-2</v>
      </c>
      <c r="H19" s="184">
        <v>0.03</v>
      </c>
      <c r="I19" s="184">
        <v>2.3E-2</v>
      </c>
      <c r="J19" s="184">
        <v>2.1000000000000001E-2</v>
      </c>
      <c r="K19" s="184">
        <v>2.1000000000000001E-2</v>
      </c>
      <c r="L19" s="184">
        <v>0.02</v>
      </c>
      <c r="M19" s="184">
        <v>1.7999999999999999E-2</v>
      </c>
      <c r="N19" s="184">
        <v>1.4999999999999999E-2</v>
      </c>
      <c r="O19" s="184">
        <v>1.2999999999999999E-2</v>
      </c>
      <c r="P19" s="184">
        <v>1.2E-2</v>
      </c>
      <c r="Q19" s="184">
        <v>1.2E-2</v>
      </c>
      <c r="R19" s="184">
        <v>1.0999999999999999E-2</v>
      </c>
      <c r="S19" s="184">
        <v>0.01</v>
      </c>
      <c r="T19" s="184">
        <v>8.9999999999999993E-3</v>
      </c>
      <c r="U19" s="184"/>
      <c r="V19" s="184"/>
      <c r="W19" s="184"/>
      <c r="X19" s="184"/>
      <c r="Y19" s="184"/>
      <c r="Z19" s="184"/>
      <c r="AA19" s="184"/>
      <c r="AB19" s="184"/>
      <c r="AC19" s="184"/>
      <c r="AD19" s="184"/>
      <c r="AE19" s="184"/>
      <c r="AF19" s="184"/>
      <c r="AG19" s="184"/>
      <c r="AH19" s="184"/>
      <c r="AI19" s="184"/>
      <c r="AJ19" s="184"/>
      <c r="AK19" s="184"/>
      <c r="AL19" s="185"/>
    </row>
    <row r="20" spans="1:38" x14ac:dyDescent="0.25">
      <c r="A20" s="33" t="s">
        <v>14</v>
      </c>
      <c r="B20" s="35" t="s">
        <v>156</v>
      </c>
      <c r="C20" s="182">
        <v>1.3481100000000001E-2</v>
      </c>
      <c r="D20" s="182">
        <v>6.4356000000000005E-3</v>
      </c>
      <c r="E20" s="182"/>
      <c r="F20" s="182"/>
      <c r="G20" s="182"/>
      <c r="H20" s="182"/>
      <c r="I20" s="182"/>
      <c r="J20" s="182"/>
      <c r="K20" s="182"/>
      <c r="L20" s="182"/>
      <c r="M20" s="182"/>
      <c r="N20" s="182"/>
      <c r="O20" s="182"/>
      <c r="P20" s="182"/>
      <c r="Q20" s="182"/>
      <c r="R20" s="182"/>
      <c r="S20" s="182"/>
      <c r="T20" s="182"/>
      <c r="U20" s="182"/>
      <c r="V20" s="182"/>
      <c r="W20" s="182"/>
      <c r="X20" s="182"/>
      <c r="Y20" s="182"/>
      <c r="Z20" s="182"/>
      <c r="AA20" s="182"/>
      <c r="AB20" s="182"/>
      <c r="AC20" s="182"/>
      <c r="AD20" s="182"/>
      <c r="AE20" s="182"/>
      <c r="AF20" s="182"/>
      <c r="AG20" s="182"/>
      <c r="AH20" s="182"/>
      <c r="AI20" s="182"/>
      <c r="AJ20" s="182"/>
      <c r="AK20" s="182"/>
      <c r="AL20" s="183"/>
    </row>
    <row r="21" spans="1:38" x14ac:dyDescent="0.25">
      <c r="A21" s="220" t="s">
        <v>10</v>
      </c>
      <c r="B21" s="134" t="s">
        <v>156</v>
      </c>
      <c r="C21" s="184">
        <v>0.01</v>
      </c>
      <c r="D21" s="184">
        <v>0.01</v>
      </c>
      <c r="E21" s="184">
        <v>0.01</v>
      </c>
      <c r="F21" s="184">
        <v>0.01</v>
      </c>
      <c r="G21" s="184">
        <v>0.01</v>
      </c>
      <c r="H21" s="184">
        <v>0.01</v>
      </c>
      <c r="I21" s="184">
        <v>0.01</v>
      </c>
      <c r="J21" s="184">
        <v>0.01</v>
      </c>
      <c r="K21" s="184"/>
      <c r="L21" s="184"/>
      <c r="M21" s="184"/>
      <c r="N21" s="184"/>
      <c r="O21" s="184"/>
      <c r="P21" s="184"/>
      <c r="Q21" s="184"/>
      <c r="R21" s="184"/>
      <c r="S21" s="184"/>
      <c r="T21" s="184"/>
      <c r="U21" s="184"/>
      <c r="V21" s="184"/>
      <c r="W21" s="184"/>
      <c r="X21" s="184"/>
      <c r="Y21" s="184"/>
      <c r="Z21" s="184"/>
      <c r="AA21" s="184"/>
      <c r="AB21" s="184"/>
      <c r="AC21" s="184"/>
      <c r="AD21" s="184"/>
      <c r="AE21" s="184"/>
      <c r="AF21" s="184"/>
      <c r="AG21" s="184"/>
      <c r="AH21" s="184"/>
      <c r="AI21" s="184"/>
      <c r="AJ21" s="184"/>
      <c r="AK21" s="184"/>
      <c r="AL21" s="185"/>
    </row>
    <row r="22" spans="1:38" x14ac:dyDescent="0.25">
      <c r="A22" s="33" t="s">
        <v>12</v>
      </c>
      <c r="B22" s="35" t="s">
        <v>156</v>
      </c>
      <c r="C22" s="182">
        <v>9.2999999999999992E-3</v>
      </c>
      <c r="D22" s="182">
        <v>8.2000000000000007E-3</v>
      </c>
      <c r="E22" s="182">
        <v>7.1999999999999998E-3</v>
      </c>
      <c r="F22" s="182">
        <v>6.4999999999999997E-3</v>
      </c>
      <c r="G22" s="182">
        <v>5.7999999999999996E-3</v>
      </c>
      <c r="H22" s="182">
        <v>5.3E-3</v>
      </c>
      <c r="I22" s="182">
        <v>4.7999999999999996E-3</v>
      </c>
      <c r="J22" s="182">
        <v>4.3E-3</v>
      </c>
      <c r="K22" s="182">
        <v>4.0000000000000001E-3</v>
      </c>
      <c r="L22" s="182">
        <v>3.7000000000000002E-3</v>
      </c>
      <c r="M22" s="182">
        <v>3.3999999999999998E-3</v>
      </c>
      <c r="N22" s="182">
        <v>3.0999999999999999E-3</v>
      </c>
      <c r="O22" s="182">
        <v>2.8999999999999998E-3</v>
      </c>
      <c r="P22" s="182"/>
      <c r="Q22" s="182"/>
      <c r="R22" s="182"/>
      <c r="S22" s="182"/>
      <c r="T22" s="182"/>
      <c r="U22" s="182"/>
      <c r="V22" s="182"/>
      <c r="W22" s="182"/>
      <c r="X22" s="182"/>
      <c r="Y22" s="182"/>
      <c r="Z22" s="182"/>
      <c r="AA22" s="182"/>
      <c r="AB22" s="182"/>
      <c r="AC22" s="182"/>
      <c r="AD22" s="182"/>
      <c r="AE22" s="182"/>
      <c r="AF22" s="182"/>
      <c r="AG22" s="182"/>
      <c r="AH22" s="182"/>
      <c r="AI22" s="182"/>
      <c r="AJ22" s="182"/>
      <c r="AK22" s="182"/>
      <c r="AL22" s="183"/>
    </row>
    <row r="23" spans="1:38" x14ac:dyDescent="0.25">
      <c r="A23" s="220" t="s">
        <v>20</v>
      </c>
      <c r="B23" s="134" t="s">
        <v>156</v>
      </c>
      <c r="C23" s="184">
        <v>8.6499999999999999E-4</v>
      </c>
      <c r="D23" s="184">
        <v>5.53E-4</v>
      </c>
      <c r="E23" s="184">
        <v>3.8200000000000002E-4</v>
      </c>
      <c r="F23" s="184"/>
      <c r="G23" s="184"/>
      <c r="H23" s="184"/>
      <c r="I23" s="184"/>
      <c r="J23" s="184"/>
      <c r="K23" s="184"/>
      <c r="L23" s="184"/>
      <c r="M23" s="184"/>
      <c r="N23" s="184"/>
      <c r="O23" s="184"/>
      <c r="P23" s="184"/>
      <c r="Q23" s="184"/>
      <c r="R23" s="184"/>
      <c r="S23" s="184"/>
      <c r="T23" s="184"/>
      <c r="U23" s="184"/>
      <c r="V23" s="184"/>
      <c r="W23" s="184"/>
      <c r="X23" s="184"/>
      <c r="Y23" s="184"/>
      <c r="Z23" s="184"/>
      <c r="AA23" s="184"/>
      <c r="AB23" s="184"/>
      <c r="AC23" s="184"/>
      <c r="AD23" s="184"/>
      <c r="AE23" s="184"/>
      <c r="AF23" s="184"/>
      <c r="AG23" s="184"/>
      <c r="AH23" s="184"/>
      <c r="AI23" s="184"/>
      <c r="AJ23" s="184"/>
      <c r="AK23" s="184"/>
      <c r="AL23" s="185"/>
    </row>
    <row r="24" spans="1:38" x14ac:dyDescent="0.25">
      <c r="A24" s="221" t="s">
        <v>26</v>
      </c>
      <c r="B24" s="222" t="s">
        <v>33</v>
      </c>
      <c r="C24" s="182">
        <v>1E-4</v>
      </c>
      <c r="D24" s="182"/>
      <c r="E24" s="182"/>
      <c r="F24" s="182"/>
      <c r="G24" s="182"/>
      <c r="H24" s="182"/>
      <c r="I24" s="182"/>
      <c r="J24" s="182"/>
      <c r="K24" s="182"/>
      <c r="L24" s="182"/>
      <c r="M24" s="182"/>
      <c r="N24" s="182"/>
      <c r="O24" s="182"/>
      <c r="P24" s="182"/>
      <c r="Q24" s="182"/>
      <c r="R24" s="182"/>
      <c r="S24" s="182"/>
      <c r="T24" s="182"/>
      <c r="U24" s="182"/>
      <c r="V24" s="182"/>
      <c r="W24" s="182"/>
      <c r="X24" s="182"/>
      <c r="Y24" s="182"/>
      <c r="Z24" s="182"/>
      <c r="AA24" s="182"/>
      <c r="AB24" s="182"/>
      <c r="AC24" s="182"/>
      <c r="AD24" s="182"/>
      <c r="AE24" s="182"/>
      <c r="AF24" s="182"/>
      <c r="AG24" s="182"/>
      <c r="AH24" s="182"/>
      <c r="AI24" s="182"/>
      <c r="AJ24" s="182"/>
      <c r="AK24" s="182"/>
      <c r="AL24" s="183"/>
    </row>
    <row r="25" spans="1:38" x14ac:dyDescent="0.25">
      <c r="A25" s="36" t="s">
        <v>44</v>
      </c>
      <c r="B25" s="152"/>
      <c r="C25" s="37">
        <f>SUM(C4:C24)</f>
        <v>14.700906099999997</v>
      </c>
      <c r="D25" s="37">
        <f t="shared" ref="D25:AL25" si="1">SUM(D4:D24)</f>
        <v>13.801847599999999</v>
      </c>
      <c r="E25" s="37">
        <f t="shared" si="1"/>
        <v>12.577858999999998</v>
      </c>
      <c r="F25" s="37">
        <f t="shared" si="1"/>
        <v>10.659422000000001</v>
      </c>
      <c r="G25" s="37">
        <f t="shared" si="1"/>
        <v>9.1110920000000011</v>
      </c>
      <c r="H25" s="37">
        <f t="shared" si="1"/>
        <v>8.3500809999999994</v>
      </c>
      <c r="I25" s="37">
        <f t="shared" si="1"/>
        <v>7.3645870000000002</v>
      </c>
      <c r="J25" s="37">
        <f t="shared" si="1"/>
        <v>6.4832499999999991</v>
      </c>
      <c r="K25" s="37">
        <f t="shared" si="1"/>
        <v>5.4583829999999978</v>
      </c>
      <c r="L25" s="37">
        <f t="shared" si="1"/>
        <v>3.060314</v>
      </c>
      <c r="M25" s="37">
        <f t="shared" si="1"/>
        <v>2.5701480000000001</v>
      </c>
      <c r="N25" s="37">
        <f t="shared" si="1"/>
        <v>2.0180060000000002</v>
      </c>
      <c r="O25" s="37">
        <f t="shared" si="1"/>
        <v>1.5743400000000001</v>
      </c>
      <c r="P25" s="37">
        <f t="shared" si="1"/>
        <v>1.2023999999999999</v>
      </c>
      <c r="Q25" s="37">
        <f t="shared" si="1"/>
        <v>0.87592899999999985</v>
      </c>
      <c r="R25" s="37">
        <f t="shared" si="1"/>
        <v>0.74598200000000003</v>
      </c>
      <c r="S25" s="37">
        <f t="shared" si="1"/>
        <v>0.70246300000000006</v>
      </c>
      <c r="T25" s="37">
        <f t="shared" si="1"/>
        <v>0.65222600000000008</v>
      </c>
      <c r="U25" s="37">
        <f t="shared" si="1"/>
        <v>0.61589600000000011</v>
      </c>
      <c r="V25" s="37">
        <f t="shared" si="1"/>
        <v>0.57774900000000007</v>
      </c>
      <c r="W25" s="37">
        <f t="shared" si="1"/>
        <v>0.44250399999999995</v>
      </c>
      <c r="X25" s="37">
        <f t="shared" si="1"/>
        <v>0.31042199999999998</v>
      </c>
      <c r="Y25" s="37">
        <f t="shared" si="1"/>
        <v>0.26436999999999999</v>
      </c>
      <c r="Z25" s="37">
        <f t="shared" si="1"/>
        <v>0.23744999999999999</v>
      </c>
      <c r="AA25" s="37">
        <f t="shared" si="1"/>
        <v>0.22156500000000001</v>
      </c>
      <c r="AB25" s="37">
        <f t="shared" si="1"/>
        <v>0.20682800000000001</v>
      </c>
      <c r="AC25" s="37">
        <f t="shared" si="1"/>
        <v>0.19111100000000003</v>
      </c>
      <c r="AD25" s="37">
        <f t="shared" si="1"/>
        <v>0.10648099999999999</v>
      </c>
      <c r="AE25" s="37">
        <f t="shared" si="1"/>
        <v>0.102904</v>
      </c>
      <c r="AF25" s="37">
        <f t="shared" si="1"/>
        <v>9.9395999999999998E-2</v>
      </c>
      <c r="AG25" s="37">
        <f t="shared" si="1"/>
        <v>9.5883999999999997E-2</v>
      </c>
      <c r="AH25" s="37">
        <f t="shared" si="1"/>
        <v>9.2433999999999988E-2</v>
      </c>
      <c r="AI25" s="37">
        <f t="shared" si="1"/>
        <v>9.0003E-2</v>
      </c>
      <c r="AJ25" s="37">
        <f t="shared" si="1"/>
        <v>7.7626000000000001E-2</v>
      </c>
      <c r="AK25" s="37">
        <f t="shared" si="1"/>
        <v>4.5247999999999997E-2</v>
      </c>
      <c r="AL25" s="152">
        <f t="shared" si="1"/>
        <v>4.2917999999999998E-2</v>
      </c>
    </row>
    <row r="26" spans="1:38" x14ac:dyDescent="0.25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</row>
    <row r="27" spans="1:38" x14ac:dyDescent="0.25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</row>
    <row r="28" spans="1:38" x14ac:dyDescent="0.25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</row>
    <row r="29" spans="1:38" x14ac:dyDescent="0.25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</row>
    <row r="30" spans="1:38" x14ac:dyDescent="0.25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</row>
    <row r="31" spans="1:38" x14ac:dyDescent="0.25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</row>
    <row r="32" spans="1:38" x14ac:dyDescent="0.25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</row>
    <row r="33" spans="1:32" x14ac:dyDescent="0.25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</row>
    <row r="34" spans="1:32" x14ac:dyDescent="0.25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</row>
    <row r="35" spans="1:32" x14ac:dyDescent="0.25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</row>
    <row r="36" spans="1:32" x14ac:dyDescent="0.25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</row>
    <row r="37" spans="1:32" x14ac:dyDescent="0.25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</row>
    <row r="38" spans="1:32" x14ac:dyDescent="0.25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</row>
    <row r="39" spans="1:32" x14ac:dyDescent="0.25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</row>
    <row r="40" spans="1:32" x14ac:dyDescent="0.25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</row>
    <row r="41" spans="1:32" x14ac:dyDescent="0.25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</row>
    <row r="42" spans="1:32" x14ac:dyDescent="0.25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</row>
    <row r="43" spans="1:32" x14ac:dyDescent="0.25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</row>
    <row r="44" spans="1:32" x14ac:dyDescent="0.25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</row>
    <row r="45" spans="1:32" x14ac:dyDescent="0.25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</row>
    <row r="46" spans="1:32" x14ac:dyDescent="0.25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</row>
    <row r="47" spans="1:32" x14ac:dyDescent="0.25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</row>
    <row r="48" spans="1:32" x14ac:dyDescent="0.25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</row>
    <row r="49" spans="1:32" x14ac:dyDescent="0.25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</row>
    <row r="50" spans="1:32" x14ac:dyDescent="0.25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</row>
    <row r="51" spans="1:32" x14ac:dyDescent="0.25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</row>
    <row r="52" spans="1:32" x14ac:dyDescent="0.25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</row>
    <row r="53" spans="1:32" x14ac:dyDescent="0.25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</row>
    <row r="54" spans="1:32" x14ac:dyDescent="0.25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</row>
  </sheetData>
  <sortState xmlns:xlrd2="http://schemas.microsoft.com/office/spreadsheetml/2017/richdata2" ref="A4:AE16">
    <sortCondition descending="1" ref="C4:C16"/>
  </sortState>
  <pageMargins left="0.70866141732283472" right="0.70866141732283472" top="0.74803149606299213" bottom="0.74803149606299213" header="0.31496062992125984" footer="0.31496062992125984"/>
  <pageSetup paperSize="9" scale="71" fitToWidth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2:D46"/>
  <sheetViews>
    <sheetView zoomScaleNormal="100" workbookViewId="0"/>
  </sheetViews>
  <sheetFormatPr defaultRowHeight="15" x14ac:dyDescent="0.25"/>
  <cols>
    <col min="1" max="1" width="13.85546875" style="203" customWidth="1"/>
    <col min="2" max="2" width="33.42578125" style="203" bestFit="1" customWidth="1"/>
    <col min="3" max="3" width="23" style="203" bestFit="1" customWidth="1"/>
    <col min="4" max="4" width="12.85546875" style="203" customWidth="1"/>
    <col min="5" max="7" width="9.140625" style="203"/>
    <col min="8" max="8" width="10.5703125" style="203" bestFit="1" customWidth="1"/>
    <col min="9" max="11" width="10.42578125" style="203" bestFit="1" customWidth="1"/>
    <col min="12" max="16384" width="9.140625" style="203"/>
  </cols>
  <sheetData>
    <row r="2" spans="1:4" ht="15.75" thickBot="1" x14ac:dyDescent="0.3">
      <c r="A2" s="204" t="s">
        <v>168</v>
      </c>
    </row>
    <row r="3" spans="1:4" x14ac:dyDescent="0.25">
      <c r="A3" s="205"/>
      <c r="B3" s="206" t="s">
        <v>169</v>
      </c>
      <c r="C3" s="206" t="s">
        <v>170</v>
      </c>
      <c r="D3" s="207" t="s">
        <v>167</v>
      </c>
    </row>
    <row r="4" spans="1:4" x14ac:dyDescent="0.25">
      <c r="A4" s="208" t="s">
        <v>20</v>
      </c>
      <c r="B4" s="213">
        <f>VLOOKUP($A4,'Oil and Condensate'!$A$6:$T$28,16,0)</f>
        <v>1.7988858795289272E-3</v>
      </c>
      <c r="C4" s="213">
        <f>VLOOKUP($A4,'Oil and Condensate'!$A$6:$T$28,17,0)</f>
        <v>1.0055759999999999E-2</v>
      </c>
      <c r="D4" s="209">
        <f t="shared" ref="D4:D23" si="0">C4/SUM($C$4:$C$24)</f>
        <v>1.4741920498749266E-5</v>
      </c>
    </row>
    <row r="5" spans="1:4" x14ac:dyDescent="0.25">
      <c r="A5" s="208" t="s">
        <v>14</v>
      </c>
      <c r="B5" s="213">
        <f>VLOOKUP($A5,'Oil and Condensate'!$A$6:$T$28,16,0)</f>
        <v>2.8000000000000001E-2</v>
      </c>
      <c r="C5" s="213">
        <f>VLOOKUP($A5,'Oil and Condensate'!$A$6:$T$28,17,0)</f>
        <v>0.16390954165320001</v>
      </c>
      <c r="D5" s="209">
        <f t="shared" si="0"/>
        <v>2.4029426239666681E-4</v>
      </c>
    </row>
    <row r="6" spans="1:4" x14ac:dyDescent="0.25">
      <c r="A6" s="208" t="s">
        <v>12</v>
      </c>
      <c r="B6" s="213">
        <f>VLOOKUP($A6,'Oil and Condensate'!$A$6:$T$28,16,0)</f>
        <v>6.8200418152909642E-2</v>
      </c>
      <c r="C6" s="213">
        <f>VLOOKUP($A6,'Oil and Condensate'!$A$6:$T$28,17,0)</f>
        <v>0.36952943999999999</v>
      </c>
      <c r="D6" s="209">
        <f t="shared" si="0"/>
        <v>5.4173663914287309E-4</v>
      </c>
    </row>
    <row r="7" spans="1:4" x14ac:dyDescent="0.25">
      <c r="A7" s="208" t="s">
        <v>10</v>
      </c>
      <c r="B7" s="213">
        <f>VLOOKUP($A7,'Oil and Condensate'!$A$6:$T$28,16,0)</f>
        <v>9.9435618424730102E-2</v>
      </c>
      <c r="C7" s="213">
        <f>VLOOKUP($A7,'Oil and Condensate'!$A$6:$T$28,17,0)</f>
        <v>0.50495651043794532</v>
      </c>
      <c r="D7" s="209">
        <f t="shared" si="0"/>
        <v>7.4027509926669337E-4</v>
      </c>
    </row>
    <row r="8" spans="1:4" x14ac:dyDescent="0.25">
      <c r="A8" s="208" t="s">
        <v>16</v>
      </c>
      <c r="B8" s="213">
        <f>VLOOKUP($A8,'Oil and Condensate'!$A$6:$T$28,16,0)</f>
        <v>0.13100000000000001</v>
      </c>
      <c r="C8" s="213">
        <f>VLOOKUP($A8,'Oil and Condensate'!$A$6:$T$28,17,0)</f>
        <v>0.86037723549495004</v>
      </c>
      <c r="D8" s="209">
        <f t="shared" si="0"/>
        <v>1.2613281148913886E-3</v>
      </c>
    </row>
    <row r="9" spans="1:4" x14ac:dyDescent="0.25">
      <c r="A9" s="208" t="s">
        <v>21</v>
      </c>
      <c r="B9" s="213">
        <f>VLOOKUP($A9,'Oil and Condensate'!$A$6:$T$28,16,0)</f>
        <v>0.32234022221712749</v>
      </c>
      <c r="C9" s="213">
        <f>VLOOKUP($A9,'Oil and Condensate'!$A$6:$T$28,17,0)</f>
        <v>2.11807984</v>
      </c>
      <c r="D9" s="209">
        <f t="shared" si="0"/>
        <v>3.1051421882864719E-3</v>
      </c>
    </row>
    <row r="10" spans="1:4" x14ac:dyDescent="0.25">
      <c r="A10" s="208" t="s">
        <v>15</v>
      </c>
      <c r="B10" s="213">
        <f>VLOOKUP($A10,'Oil and Condensate'!$A$6:$T$28,16,0)</f>
        <v>0.36299755901878827</v>
      </c>
      <c r="C10" s="213">
        <f>VLOOKUP($A10,'Oil and Condensate'!$A$6:$T$28,17,0)</f>
        <v>2.1555431999999999</v>
      </c>
      <c r="D10" s="209">
        <f t="shared" si="0"/>
        <v>3.1600641310074616E-3</v>
      </c>
    </row>
    <row r="11" spans="1:4" x14ac:dyDescent="0.25">
      <c r="A11" s="208" t="s">
        <v>4</v>
      </c>
      <c r="B11" s="213">
        <f>VLOOKUP($A11,'Oil and Condensate'!$A$6:$T$28,16,0)</f>
        <v>1.2076436673760631</v>
      </c>
      <c r="C11" s="213">
        <f>VLOOKUP($A11,'Oil and Condensate'!$A$6:$T$28,17,0)</f>
        <v>6.8755200000000007</v>
      </c>
      <c r="D11" s="209">
        <f t="shared" si="0"/>
        <v>1.0079632889762741E-2</v>
      </c>
    </row>
    <row r="12" spans="1:4" x14ac:dyDescent="0.25">
      <c r="A12" s="208" t="s">
        <v>28</v>
      </c>
      <c r="B12" s="213">
        <f>VLOOKUP($A12,'Oil and Condensate'!$A$6:$T$28,16,0)</f>
        <v>1.4305000000000001</v>
      </c>
      <c r="C12" s="213">
        <f>VLOOKUP($A12,'Oil and Condensate'!$A$6:$T$28,17,0)</f>
        <v>8.3740214048179507</v>
      </c>
      <c r="D12" s="209">
        <f t="shared" si="0"/>
        <v>1.2276462227086853E-2</v>
      </c>
    </row>
    <row r="13" spans="1:4" x14ac:dyDescent="0.25">
      <c r="A13" s="208" t="s">
        <v>17</v>
      </c>
      <c r="B13" s="213">
        <f>VLOOKUP($A13,'Oil and Condensate'!$A$6:$T$28,16,0)</f>
        <v>1.5289863248506743</v>
      </c>
      <c r="C13" s="213">
        <f>VLOOKUP($A13,'Oil and Condensate'!$A$6:$T$28,17,0)</f>
        <v>9.6482182812371988</v>
      </c>
      <c r="D13" s="209">
        <f t="shared" si="0"/>
        <v>1.4144457192353247E-2</v>
      </c>
    </row>
    <row r="14" spans="1:4" x14ac:dyDescent="0.25">
      <c r="A14" s="208" t="s">
        <v>11</v>
      </c>
      <c r="B14" s="213">
        <f>VLOOKUP($A14,'Oil and Condensate'!$A$6:$T$28,16,0)</f>
        <v>1.8341528485027689</v>
      </c>
      <c r="C14" s="213">
        <f>VLOOKUP($A14,'Oil and Condensate'!$A$6:$T$28,17,0)</f>
        <v>11.349344440000001</v>
      </c>
      <c r="D14" s="209">
        <f t="shared" si="0"/>
        <v>1.6638337972207179E-2</v>
      </c>
    </row>
    <row r="15" spans="1:4" x14ac:dyDescent="0.25">
      <c r="A15" s="208" t="s">
        <v>27</v>
      </c>
      <c r="B15" s="213">
        <f>VLOOKUP($A15,'Oil and Condensate'!$A$6:$T$28,16,0)</f>
        <v>2.5393286928996437</v>
      </c>
      <c r="C15" s="213">
        <f>VLOOKUP($A15,'Oil and Condensate'!$A$6:$T$28,17,0)</f>
        <v>12.773732440000002</v>
      </c>
      <c r="D15" s="209">
        <f t="shared" si="0"/>
        <v>1.8726515758408568E-2</v>
      </c>
    </row>
    <row r="16" spans="1:4" x14ac:dyDescent="0.25">
      <c r="A16" s="208" t="s">
        <v>2</v>
      </c>
      <c r="B16" s="213">
        <f>VLOOKUP($A16,'Oil and Condensate'!$A$6:$T$28,16,0)</f>
        <v>2.4</v>
      </c>
      <c r="C16" s="213">
        <f>VLOOKUP($A16,'Oil and Condensate'!$A$6:$T$28,17,0)</f>
        <v>14.549245340039999</v>
      </c>
      <c r="D16" s="209">
        <f t="shared" si="0"/>
        <v>2.1329448805427729E-2</v>
      </c>
    </row>
    <row r="17" spans="1:4" x14ac:dyDescent="0.25">
      <c r="A17" s="208" t="s">
        <v>13</v>
      </c>
      <c r="B17" s="213">
        <f>VLOOKUP($A17,'Oil and Condensate'!$A$6:$T$28,16,0)</f>
        <v>5.7770000000000001</v>
      </c>
      <c r="C17" s="213">
        <f>VLOOKUP($A17,'Oil and Condensate'!$A$6:$T$28,17,0)</f>
        <v>32.293391249039395</v>
      </c>
      <c r="D17" s="209">
        <f t="shared" si="0"/>
        <v>4.7342677871025571E-2</v>
      </c>
    </row>
    <row r="18" spans="1:4" x14ac:dyDescent="0.25">
      <c r="A18" s="208" t="s">
        <v>7</v>
      </c>
      <c r="B18" s="213">
        <f>VLOOKUP($A18,'Oil and Condensate'!$A$6:$T$28,16,0)</f>
        <v>5.7246994397319462</v>
      </c>
      <c r="C18" s="213">
        <f>VLOOKUP($A18,'Oil and Condensate'!$A$6:$T$28,17,0)</f>
        <v>35.222978322245609</v>
      </c>
      <c r="D18" s="209">
        <f t="shared" si="0"/>
        <v>5.163750389385921E-2</v>
      </c>
    </row>
    <row r="19" spans="1:4" x14ac:dyDescent="0.25">
      <c r="A19" s="208" t="s">
        <v>9</v>
      </c>
      <c r="B19" s="213">
        <f>VLOOKUP($A19,'Oil and Condensate'!$A$6:$T$28,16,0)</f>
        <v>6.8539564749497757</v>
      </c>
      <c r="C19" s="213">
        <f>VLOOKUP($A19,'Oil and Condensate'!$A$6:$T$28,17,0)</f>
        <v>38.313570720000001</v>
      </c>
      <c r="D19" s="209">
        <f t="shared" si="0"/>
        <v>5.6168366545884925E-2</v>
      </c>
    </row>
    <row r="20" spans="1:4" x14ac:dyDescent="0.25">
      <c r="A20" s="208" t="s">
        <v>0</v>
      </c>
      <c r="B20" s="213">
        <f>VLOOKUP($A20,'Oil and Condensate'!$A$6:$T$28,16,0)</f>
        <v>9.59</v>
      </c>
      <c r="C20" s="213">
        <f>VLOOKUP($A20,'Oil and Condensate'!$A$6:$T$28,17,0)</f>
        <v>53.71476384333149</v>
      </c>
      <c r="D20" s="209">
        <f t="shared" si="0"/>
        <v>7.8746785741454106E-2</v>
      </c>
    </row>
    <row r="21" spans="1:4" x14ac:dyDescent="0.25">
      <c r="A21" s="208" t="s">
        <v>3</v>
      </c>
      <c r="B21" s="213">
        <f>VLOOKUP($A21,'Oil and Condensate'!$A$6:$T$28,16,0)</f>
        <v>9.1</v>
      </c>
      <c r="C21" s="213">
        <f>VLOOKUP($A21,'Oil and Condensate'!$A$6:$T$28,17,0)</f>
        <v>58.102860881519995</v>
      </c>
      <c r="D21" s="209">
        <f t="shared" si="0"/>
        <v>8.5179812949519138E-2</v>
      </c>
    </row>
    <row r="22" spans="1:4" x14ac:dyDescent="0.25">
      <c r="A22" s="208" t="s">
        <v>1</v>
      </c>
      <c r="B22" s="213">
        <f>VLOOKUP($A22,'Oil and Condensate'!$A$6:$T$28,16,0)</f>
        <v>14.026278011711566</v>
      </c>
      <c r="C22" s="213">
        <f>VLOOKUP($A22,'Oil and Condensate'!$A$6:$T$28,17,0)</f>
        <v>77.648600000000002</v>
      </c>
      <c r="D22" s="209">
        <f t="shared" si="0"/>
        <v>0.11383420925312283</v>
      </c>
    </row>
    <row r="23" spans="1:4" x14ac:dyDescent="0.25">
      <c r="A23" s="208" t="s">
        <v>8</v>
      </c>
      <c r="B23" s="213">
        <f>VLOOKUP($A23,'Oil and Condensate'!$A$6:$T$28,16,0)</f>
        <v>23.4</v>
      </c>
      <c r="C23" s="213">
        <f>VLOOKUP($A23,'Oil and Condensate'!$A$6:$T$28,17,0)</f>
        <v>150.30022920119998</v>
      </c>
      <c r="D23" s="209">
        <f t="shared" si="0"/>
        <v>0.22034277168785685</v>
      </c>
    </row>
    <row r="24" spans="1:4" ht="15.75" thickBot="1" x14ac:dyDescent="0.3">
      <c r="A24" s="210" t="s">
        <v>6</v>
      </c>
      <c r="B24" s="214">
        <f>VLOOKUP($A24,'Oil and Condensate'!$A$6:$T$28,16,0)</f>
        <v>29.000801604933276</v>
      </c>
      <c r="C24" s="214">
        <f>VLOOKUP($A24,'Oil and Condensate'!$A$6:$T$28,17,0)</f>
        <v>166.77115302999999</v>
      </c>
      <c r="D24" s="211">
        <f>C24/SUM($C$4:$C$24)</f>
        <v>0.24448943485654073</v>
      </c>
    </row>
    <row r="25" spans="1:4" x14ac:dyDescent="0.25">
      <c r="B25" s="212"/>
    </row>
    <row r="26" spans="1:4" ht="15.75" thickBot="1" x14ac:dyDescent="0.3">
      <c r="A26" s="204" t="s">
        <v>171</v>
      </c>
    </row>
    <row r="27" spans="1:4" x14ac:dyDescent="0.25">
      <c r="A27" s="205"/>
      <c r="B27" s="206" t="s">
        <v>170</v>
      </c>
      <c r="C27" s="207" t="s">
        <v>167</v>
      </c>
    </row>
    <row r="28" spans="1:4" x14ac:dyDescent="0.25">
      <c r="A28" s="208" t="s">
        <v>12</v>
      </c>
      <c r="B28" s="213">
        <f>VLOOKUP($A28,'Gas and LPG'!$A$6:$S$26,16,0)</f>
        <v>7.0941099720001219E-2</v>
      </c>
      <c r="C28" s="209">
        <f t="shared" ref="C28:C44" si="1">B28/SUM($B$28:$B$44)</f>
        <v>3.0472202428711637E-5</v>
      </c>
    </row>
    <row r="29" spans="1:4" x14ac:dyDescent="0.25">
      <c r="A29" s="208" t="s">
        <v>26</v>
      </c>
      <c r="B29" s="213">
        <f>VLOOKUP($A29,'Gas and LPG'!$A$6:$S$26,16,0)</f>
        <v>0.16900275880857535</v>
      </c>
      <c r="C29" s="209">
        <f t="shared" si="1"/>
        <v>7.2593832034629021E-5</v>
      </c>
    </row>
    <row r="30" spans="1:4" x14ac:dyDescent="0.25">
      <c r="A30" s="208" t="s">
        <v>16</v>
      </c>
      <c r="B30" s="213">
        <f>VLOOKUP($A30,'Gas and LPG'!$A$6:$S$26,16,0)</f>
        <v>0.47400958979999996</v>
      </c>
      <c r="C30" s="209">
        <f t="shared" si="1"/>
        <v>2.036071646837436E-4</v>
      </c>
    </row>
    <row r="31" spans="1:4" x14ac:dyDescent="0.25">
      <c r="A31" s="208" t="s">
        <v>15</v>
      </c>
      <c r="B31" s="213">
        <f>VLOOKUP($A31,'Gas and LPG'!$A$6:$S$26,16,0)</f>
        <v>1.1663949211966147</v>
      </c>
      <c r="C31" s="209">
        <f t="shared" si="1"/>
        <v>5.0101594549292652E-4</v>
      </c>
    </row>
    <row r="32" spans="1:4" x14ac:dyDescent="0.25">
      <c r="A32" s="208" t="s">
        <v>38</v>
      </c>
      <c r="B32" s="213">
        <f>VLOOKUP($A32,'Gas and LPG'!$A$6:$S$26,16,0)</f>
        <v>1.3695848028566437</v>
      </c>
      <c r="C32" s="209">
        <f t="shared" si="1"/>
        <v>5.882945925656148E-4</v>
      </c>
    </row>
    <row r="33" spans="1:3" x14ac:dyDescent="0.25">
      <c r="A33" s="208" t="s">
        <v>17</v>
      </c>
      <c r="B33" s="213">
        <f>VLOOKUP($A33,'Gas and LPG'!$A$6:$S$26,16,0)</f>
        <v>3.0187582099166179</v>
      </c>
      <c r="C33" s="209">
        <f t="shared" si="1"/>
        <v>1.2966843144380956E-3</v>
      </c>
    </row>
    <row r="34" spans="1:3" x14ac:dyDescent="0.25">
      <c r="A34" s="208" t="s">
        <v>157</v>
      </c>
      <c r="B34" s="213">
        <f>VLOOKUP($A34,'Gas and LPG'!$A$6:$S$26,16,0)</f>
        <v>4.8339846881886519</v>
      </c>
      <c r="C34" s="209">
        <f t="shared" si="1"/>
        <v>2.0764008527802192E-3</v>
      </c>
    </row>
    <row r="35" spans="1:3" x14ac:dyDescent="0.25">
      <c r="A35" s="208" t="s">
        <v>27</v>
      </c>
      <c r="B35" s="213">
        <f>VLOOKUP($A35,'Gas and LPG'!$A$6:$S$26,16,0)</f>
        <v>10.050911899975892</v>
      </c>
      <c r="C35" s="209">
        <f t="shared" si="1"/>
        <v>4.3172917140846204E-3</v>
      </c>
    </row>
    <row r="36" spans="1:3" x14ac:dyDescent="0.25">
      <c r="A36" s="208" t="s">
        <v>21</v>
      </c>
      <c r="B36" s="213">
        <f>VLOOKUP($A36,'Gas and LPG'!$A$6:$S$26,16,0)</f>
        <v>30.761680000000002</v>
      </c>
      <c r="C36" s="209">
        <f t="shared" si="1"/>
        <v>1.3213442471388209E-2</v>
      </c>
    </row>
    <row r="37" spans="1:3" x14ac:dyDescent="0.25">
      <c r="A37" s="208" t="s">
        <v>2</v>
      </c>
      <c r="B37" s="213">
        <f>VLOOKUP($A37,'Gas and LPG'!$A$6:$S$26,16,0)</f>
        <v>41.928434380044777</v>
      </c>
      <c r="C37" s="209">
        <f t="shared" si="1"/>
        <v>1.8010035719638755E-2</v>
      </c>
    </row>
    <row r="38" spans="1:3" x14ac:dyDescent="0.25">
      <c r="A38" s="208" t="s">
        <v>4</v>
      </c>
      <c r="B38" s="213">
        <f>VLOOKUP($A38,'Gas and LPG'!$A$6:$S$26,16,0)</f>
        <v>47.6</v>
      </c>
      <c r="C38" s="209">
        <f t="shared" si="1"/>
        <v>2.0446213003908715E-2</v>
      </c>
    </row>
    <row r="39" spans="1:3" x14ac:dyDescent="0.25">
      <c r="A39" s="208" t="s">
        <v>11</v>
      </c>
      <c r="B39" s="213">
        <f>VLOOKUP($A39,'Gas and LPG'!$A$6:$S$26,16,0)</f>
        <v>59.307056608397588</v>
      </c>
      <c r="C39" s="209">
        <f t="shared" si="1"/>
        <v>2.5474888908616999E-2</v>
      </c>
    </row>
    <row r="40" spans="1:3" x14ac:dyDescent="0.25">
      <c r="A40" s="208" t="s">
        <v>9</v>
      </c>
      <c r="B40" s="213">
        <f>VLOOKUP($A40,'Gas and LPG'!$A$6:$S$26,16,0)</f>
        <v>212.98329152873424</v>
      </c>
      <c r="C40" s="209">
        <f t="shared" si="1"/>
        <v>9.1485330774581666E-2</v>
      </c>
    </row>
    <row r="41" spans="1:3" x14ac:dyDescent="0.25">
      <c r="A41" s="208" t="s">
        <v>36</v>
      </c>
      <c r="B41" s="213">
        <f>VLOOKUP($A41,'Gas and LPG'!$A$6:$S$26,16,0)</f>
        <v>281.07183513256933</v>
      </c>
      <c r="C41" s="209">
        <f t="shared" si="1"/>
        <v>0.12073223971680726</v>
      </c>
    </row>
    <row r="42" spans="1:3" x14ac:dyDescent="0.25">
      <c r="A42" s="208" t="s">
        <v>37</v>
      </c>
      <c r="B42" s="213">
        <f>VLOOKUP($A42,'Gas and LPG'!$A$6:$S$26,16,0)</f>
        <v>273.37466685686218</v>
      </c>
      <c r="C42" s="209">
        <f t="shared" si="1"/>
        <v>0.11742598042915942</v>
      </c>
    </row>
    <row r="43" spans="1:3" x14ac:dyDescent="0.25">
      <c r="A43" s="208" t="s">
        <v>35</v>
      </c>
      <c r="B43" s="213">
        <f>VLOOKUP($A43,'Gas and LPG'!$A$6:$S$26,16,0)</f>
        <v>430.30763000000002</v>
      </c>
      <c r="C43" s="209">
        <f t="shared" si="1"/>
        <v>0.18483532479384748</v>
      </c>
    </row>
    <row r="44" spans="1:3" ht="15.75" thickBot="1" x14ac:dyDescent="0.3">
      <c r="A44" s="210" t="s">
        <v>6</v>
      </c>
      <c r="B44" s="214">
        <f>VLOOKUP($A44,'Gas and LPG'!$A$6:$S$26,16,0)</f>
        <v>929.57129684559243</v>
      </c>
      <c r="C44" s="211">
        <f t="shared" si="1"/>
        <v>0.39929018356354284</v>
      </c>
    </row>
    <row r="45" spans="1:3" x14ac:dyDescent="0.25">
      <c r="B45" s="212"/>
    </row>
    <row r="46" spans="1:3" x14ac:dyDescent="0.25">
      <c r="A46" s="204"/>
    </row>
  </sheetData>
  <sortState xmlns:xlrd2="http://schemas.microsoft.com/office/spreadsheetml/2017/richdata2" ref="A29:C49">
    <sortCondition ref="B29:B49"/>
  </sortState>
  <pageMargins left="0.70866141732283472" right="0.70866141732283472" top="0.74803149606299213" bottom="0.74803149606299213" header="0.31496062992125984" footer="0.31496062992125984"/>
  <pageSetup paperSize="9" scale="48" fitToHeight="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37"/>
  <sheetViews>
    <sheetView zoomScale="85" zoomScaleNormal="85" workbookViewId="0"/>
  </sheetViews>
  <sheetFormatPr defaultRowHeight="14.25" x14ac:dyDescent="0.2"/>
  <cols>
    <col min="1" max="1" width="19.28515625" style="49" customWidth="1"/>
    <col min="2" max="2" width="15" style="49" customWidth="1"/>
    <col min="3" max="20" width="10.7109375" style="49" customWidth="1"/>
    <col min="21" max="16384" width="9.140625" style="49"/>
  </cols>
  <sheetData>
    <row r="1" spans="1:20" x14ac:dyDescent="0.2"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</row>
    <row r="2" spans="1:20" ht="15" x14ac:dyDescent="0.25">
      <c r="A2" s="24" t="s">
        <v>140</v>
      </c>
      <c r="B2" s="24"/>
    </row>
    <row r="3" spans="1:20" ht="15" thickBot="1" x14ac:dyDescent="0.25"/>
    <row r="4" spans="1:20" ht="32.25" customHeight="1" thickBot="1" x14ac:dyDescent="0.25">
      <c r="A4" s="227" t="s">
        <v>29</v>
      </c>
      <c r="B4" s="227" t="s">
        <v>30</v>
      </c>
      <c r="C4" s="229" t="s">
        <v>145</v>
      </c>
      <c r="D4" s="230"/>
      <c r="E4" s="231"/>
      <c r="F4" s="224" t="s">
        <v>146</v>
      </c>
      <c r="G4" s="225"/>
      <c r="H4" s="226"/>
      <c r="I4" s="224" t="s">
        <v>147</v>
      </c>
      <c r="J4" s="225"/>
      <c r="K4" s="226"/>
      <c r="L4" s="224" t="s">
        <v>148</v>
      </c>
      <c r="M4" s="225"/>
      <c r="N4" s="226"/>
      <c r="O4" s="224" t="s">
        <v>149</v>
      </c>
      <c r="P4" s="225"/>
      <c r="Q4" s="226"/>
      <c r="R4" s="224" t="s">
        <v>150</v>
      </c>
      <c r="S4" s="225"/>
      <c r="T4" s="226"/>
    </row>
    <row r="5" spans="1:20" ht="32.25" customHeight="1" thickBot="1" x14ac:dyDescent="0.25">
      <c r="A5" s="228"/>
      <c r="B5" s="228"/>
      <c r="C5" s="51" t="s">
        <v>24</v>
      </c>
      <c r="D5" s="52" t="s">
        <v>31</v>
      </c>
      <c r="E5" s="53" t="s">
        <v>25</v>
      </c>
      <c r="F5" s="51" t="s">
        <v>24</v>
      </c>
      <c r="G5" s="52" t="s">
        <v>31</v>
      </c>
      <c r="H5" s="53" t="s">
        <v>25</v>
      </c>
      <c r="I5" s="51" t="s">
        <v>24</v>
      </c>
      <c r="J5" s="52" t="s">
        <v>31</v>
      </c>
      <c r="K5" s="53" t="s">
        <v>25</v>
      </c>
      <c r="L5" s="51" t="s">
        <v>24</v>
      </c>
      <c r="M5" s="52" t="s">
        <v>31</v>
      </c>
      <c r="N5" s="53" t="s">
        <v>25</v>
      </c>
      <c r="O5" s="51" t="s">
        <v>24</v>
      </c>
      <c r="P5" s="52" t="s">
        <v>31</v>
      </c>
      <c r="Q5" s="53" t="s">
        <v>25</v>
      </c>
      <c r="R5" s="51" t="s">
        <v>24</v>
      </c>
      <c r="S5" s="52" t="s">
        <v>31</v>
      </c>
      <c r="T5" s="53" t="s">
        <v>25</v>
      </c>
    </row>
    <row r="6" spans="1:20" ht="15" customHeight="1" x14ac:dyDescent="0.2">
      <c r="A6" s="54" t="s">
        <v>6</v>
      </c>
      <c r="B6" s="55" t="s">
        <v>33</v>
      </c>
      <c r="C6" s="5">
        <v>9.6306209999999997</v>
      </c>
      <c r="D6" s="1">
        <v>60.57478366431733</v>
      </c>
      <c r="E6" s="6">
        <v>348.33956157</v>
      </c>
      <c r="F6" s="5">
        <v>10.206666999999999</v>
      </c>
      <c r="G6" s="1">
        <v>64.198003997740827</v>
      </c>
      <c r="H6" s="6">
        <v>369.17514539000001</v>
      </c>
      <c r="I6" s="5">
        <v>10.881333</v>
      </c>
      <c r="J6" s="1">
        <v>68.441525469063421</v>
      </c>
      <c r="K6" s="6">
        <v>393.57781461000002</v>
      </c>
      <c r="L6" s="5">
        <v>4.034713</v>
      </c>
      <c r="M6" s="1">
        <v>25.377581271509779</v>
      </c>
      <c r="N6" s="6">
        <v>145.93556921000001</v>
      </c>
      <c r="O6" s="5">
        <v>4.6107589999999998</v>
      </c>
      <c r="P6" s="1">
        <v>29.000801604933276</v>
      </c>
      <c r="Q6" s="6">
        <v>166.77115302999999</v>
      </c>
      <c r="R6" s="5">
        <v>5.285425</v>
      </c>
      <c r="S6" s="1">
        <v>33.244323076255874</v>
      </c>
      <c r="T6" s="6">
        <v>191.17382225</v>
      </c>
    </row>
    <row r="7" spans="1:20" x14ac:dyDescent="0.2">
      <c r="A7" s="57" t="s">
        <v>8</v>
      </c>
      <c r="B7" s="58" t="s">
        <v>32</v>
      </c>
      <c r="C7" s="3">
        <v>5.9938210215000005</v>
      </c>
      <c r="D7" s="2">
        <v>37.700000000000003</v>
      </c>
      <c r="E7" s="4">
        <v>242.1503692686</v>
      </c>
      <c r="F7" s="3">
        <v>7.7585799959999999</v>
      </c>
      <c r="G7" s="2">
        <v>48.800000000000004</v>
      </c>
      <c r="H7" s="4">
        <v>313.44663183839998</v>
      </c>
      <c r="I7" s="3">
        <v>9.6982249950000003</v>
      </c>
      <c r="J7" s="2">
        <v>61</v>
      </c>
      <c r="K7" s="4">
        <v>391.80828979799998</v>
      </c>
      <c r="L7" s="3">
        <v>1.9555437284999999</v>
      </c>
      <c r="M7" s="2">
        <v>12.3</v>
      </c>
      <c r="N7" s="4">
        <v>79.00396663139999</v>
      </c>
      <c r="O7" s="3">
        <v>3.7203027029999998</v>
      </c>
      <c r="P7" s="2">
        <v>23.4</v>
      </c>
      <c r="Q7" s="4">
        <v>150.30022920119998</v>
      </c>
      <c r="R7" s="3">
        <v>5.6599477020000002</v>
      </c>
      <c r="S7" s="2">
        <v>35.6</v>
      </c>
      <c r="T7" s="4">
        <v>228.66188716080001</v>
      </c>
    </row>
    <row r="8" spans="1:20" x14ac:dyDescent="0.2">
      <c r="A8" s="57" t="s">
        <v>1</v>
      </c>
      <c r="B8" s="58" t="s">
        <v>33</v>
      </c>
      <c r="C8" s="3">
        <v>26.053000000000001</v>
      </c>
      <c r="D8" s="2">
        <v>163.86843992785714</v>
      </c>
      <c r="E8" s="4">
        <v>907.16546000000005</v>
      </c>
      <c r="F8" s="3">
        <v>27.623000000000001</v>
      </c>
      <c r="G8" s="2">
        <v>173.7434428329635</v>
      </c>
      <c r="H8" s="4">
        <v>961.8328600000001</v>
      </c>
      <c r="I8" s="3">
        <v>28.963000000000001</v>
      </c>
      <c r="J8" s="2">
        <v>182.17178926152559</v>
      </c>
      <c r="K8" s="4">
        <v>1008.49166</v>
      </c>
      <c r="L8" s="3">
        <v>0.66</v>
      </c>
      <c r="M8" s="2">
        <v>4.1512751066052171</v>
      </c>
      <c r="N8" s="4">
        <v>22.981200000000001</v>
      </c>
      <c r="O8" s="3">
        <v>2.23</v>
      </c>
      <c r="P8" s="2">
        <v>14.026278011711566</v>
      </c>
      <c r="Q8" s="4">
        <v>77.648600000000002</v>
      </c>
      <c r="R8" s="3">
        <v>3.5700000000000003</v>
      </c>
      <c r="S8" s="2">
        <v>22.454624440273673</v>
      </c>
      <c r="T8" s="4">
        <v>124.30740000000002</v>
      </c>
    </row>
    <row r="9" spans="1:20" x14ac:dyDescent="0.2">
      <c r="A9" s="57" t="s">
        <v>0</v>
      </c>
      <c r="B9" s="58" t="s">
        <v>33</v>
      </c>
      <c r="C9" s="3">
        <v>2.3557147500149997</v>
      </c>
      <c r="D9" s="2">
        <v>14.817</v>
      </c>
      <c r="E9" s="4">
        <v>82.991830643028436</v>
      </c>
      <c r="F9" s="3">
        <v>2.9097854730899999</v>
      </c>
      <c r="G9" s="2">
        <v>18.302</v>
      </c>
      <c r="H9" s="4">
        <v>102.51174221696068</v>
      </c>
      <c r="I9" s="3">
        <v>3.6198227325599999</v>
      </c>
      <c r="J9" s="2">
        <v>22.768000000000001</v>
      </c>
      <c r="K9" s="4">
        <v>127.52635486808879</v>
      </c>
      <c r="L9" s="3">
        <v>0.97061743597500005</v>
      </c>
      <c r="M9" s="2">
        <v>6.1050000000000004</v>
      </c>
      <c r="N9" s="4">
        <v>34.194852269399249</v>
      </c>
      <c r="O9" s="3">
        <v>1.5246881590499999</v>
      </c>
      <c r="P9" s="2">
        <v>9.59</v>
      </c>
      <c r="Q9" s="4">
        <v>53.71476384333149</v>
      </c>
      <c r="R9" s="3">
        <v>2.2347254185199996</v>
      </c>
      <c r="S9" s="2">
        <v>14.055999999999999</v>
      </c>
      <c r="T9" s="4">
        <v>78.729376494459586</v>
      </c>
    </row>
    <row r="10" spans="1:20" x14ac:dyDescent="0.2">
      <c r="A10" s="57" t="s">
        <v>3</v>
      </c>
      <c r="B10" s="58" t="s">
        <v>33</v>
      </c>
      <c r="C10" s="3">
        <v>1.0016199584999999</v>
      </c>
      <c r="D10" s="2">
        <v>6.3</v>
      </c>
      <c r="E10" s="4">
        <v>40.225057533359994</v>
      </c>
      <c r="F10" s="3">
        <v>1.9237462694999998</v>
      </c>
      <c r="G10" s="2">
        <v>12.1</v>
      </c>
      <c r="H10" s="4">
        <v>77.257650183119992</v>
      </c>
      <c r="I10" s="3">
        <v>2.3212145069999996</v>
      </c>
      <c r="J10" s="2">
        <v>14.6</v>
      </c>
      <c r="K10" s="4">
        <v>93.219974601119972</v>
      </c>
      <c r="L10" s="3">
        <v>0.52465807349999993</v>
      </c>
      <c r="M10" s="2">
        <v>3.3</v>
      </c>
      <c r="N10" s="4">
        <v>21.070268231759997</v>
      </c>
      <c r="O10" s="3">
        <v>1.4467843844999999</v>
      </c>
      <c r="P10" s="2">
        <v>9.1</v>
      </c>
      <c r="Q10" s="4">
        <v>58.102860881519995</v>
      </c>
      <c r="R10" s="3">
        <v>1.844252622</v>
      </c>
      <c r="S10" s="2">
        <v>11.6</v>
      </c>
      <c r="T10" s="4">
        <v>74.065185299519996</v>
      </c>
    </row>
    <row r="11" spans="1:20" x14ac:dyDescent="0.2">
      <c r="A11" s="57" t="s">
        <v>9</v>
      </c>
      <c r="B11" s="58" t="s">
        <v>33</v>
      </c>
      <c r="C11" s="3">
        <v>0.70284899999999983</v>
      </c>
      <c r="D11" s="2">
        <v>4.4207872081854083</v>
      </c>
      <c r="E11" s="4">
        <v>24.712170839999992</v>
      </c>
      <c r="F11" s="3">
        <v>1.45882</v>
      </c>
      <c r="G11" s="2">
        <v>9.1757017439663979</v>
      </c>
      <c r="H11" s="4">
        <v>51.292111199999994</v>
      </c>
      <c r="I11" s="3">
        <v>2.3318240000000001</v>
      </c>
      <c r="J11" s="2">
        <v>14.666731703310004</v>
      </c>
      <c r="K11" s="4">
        <v>81.986931839999997</v>
      </c>
      <c r="L11" s="3">
        <v>0.33372100000001004</v>
      </c>
      <c r="M11" s="2">
        <v>2.0990419391688504</v>
      </c>
      <c r="N11" s="4">
        <v>11.733630360000351</v>
      </c>
      <c r="O11" s="3">
        <v>1.0896920000000001</v>
      </c>
      <c r="P11" s="2">
        <v>6.8539564749497757</v>
      </c>
      <c r="Q11" s="4">
        <v>38.313570720000001</v>
      </c>
      <c r="R11" s="3">
        <v>1.962696</v>
      </c>
      <c r="S11" s="2">
        <v>12.344986434293382</v>
      </c>
      <c r="T11" s="4">
        <v>69.00839135999999</v>
      </c>
    </row>
    <row r="12" spans="1:20" x14ac:dyDescent="0.2">
      <c r="A12" s="57" t="s">
        <v>13</v>
      </c>
      <c r="B12" s="58" t="s">
        <v>32</v>
      </c>
      <c r="C12" s="3">
        <v>0.60939830173499998</v>
      </c>
      <c r="D12" s="2">
        <v>3.8330000000000002</v>
      </c>
      <c r="E12" s="4">
        <v>21.426444289002596</v>
      </c>
      <c r="F12" s="3">
        <v>1.2213404001899999</v>
      </c>
      <c r="G12" s="2">
        <v>7.6820000000000004</v>
      </c>
      <c r="H12" s="4">
        <v>42.942328470680394</v>
      </c>
      <c r="I12" s="3">
        <v>1.5305706889649997</v>
      </c>
      <c r="J12" s="2">
        <v>9.6269999999999989</v>
      </c>
      <c r="K12" s="4">
        <v>53.814865424009383</v>
      </c>
      <c r="L12" s="3">
        <v>0.30652750476000001</v>
      </c>
      <c r="M12" s="2">
        <v>1.9280000000000002</v>
      </c>
      <c r="N12" s="4">
        <v>10.777507067361599</v>
      </c>
      <c r="O12" s="3">
        <v>0.91846960321499993</v>
      </c>
      <c r="P12" s="2">
        <v>5.7770000000000001</v>
      </c>
      <c r="Q12" s="4">
        <v>32.293391249039395</v>
      </c>
      <c r="R12" s="3">
        <v>1.22769989199</v>
      </c>
      <c r="S12" s="2">
        <v>7.7220000000000004</v>
      </c>
      <c r="T12" s="4">
        <v>43.165928202368391</v>
      </c>
    </row>
    <row r="13" spans="1:20" x14ac:dyDescent="0.2">
      <c r="A13" s="57" t="s">
        <v>7</v>
      </c>
      <c r="B13" s="58" t="s">
        <v>32</v>
      </c>
      <c r="C13" s="3">
        <v>6.4477033210659496</v>
      </c>
      <c r="D13" s="2">
        <v>40.554833775025543</v>
      </c>
      <c r="E13" s="4">
        <v>249.52611852525226</v>
      </c>
      <c r="F13" s="3">
        <v>6.7495451625552052</v>
      </c>
      <c r="G13" s="2">
        <v>42.453361839731947</v>
      </c>
      <c r="H13" s="4">
        <v>261.20739779088643</v>
      </c>
      <c r="I13" s="3">
        <v>7.0686663420374778</v>
      </c>
      <c r="J13" s="2">
        <v>44.460573670603544</v>
      </c>
      <c r="K13" s="4">
        <v>273.55738743685043</v>
      </c>
      <c r="L13" s="3">
        <v>0.60831263712174122</v>
      </c>
      <c r="M13" s="2">
        <v>3.8261713750255404</v>
      </c>
      <c r="N13" s="4">
        <v>23.541699056611385</v>
      </c>
      <c r="O13" s="3">
        <v>0.91015447861099763</v>
      </c>
      <c r="P13" s="2">
        <v>5.7246994397319462</v>
      </c>
      <c r="Q13" s="4">
        <v>35.222978322245609</v>
      </c>
      <c r="R13" s="3">
        <v>1.22927565809327</v>
      </c>
      <c r="S13" s="2">
        <v>7.7319112706035416</v>
      </c>
      <c r="T13" s="4">
        <v>47.572967968209554</v>
      </c>
    </row>
    <row r="14" spans="1:20" x14ac:dyDescent="0.2">
      <c r="A14" s="57" t="s">
        <v>27</v>
      </c>
      <c r="B14" s="58" t="s">
        <v>32</v>
      </c>
      <c r="C14" s="3">
        <v>1.652752000001001</v>
      </c>
      <c r="D14" s="2">
        <v>10.395497325751728</v>
      </c>
      <c r="E14" s="4">
        <v>52.29307328003167</v>
      </c>
      <c r="F14" s="3">
        <v>1.8877850000000003</v>
      </c>
      <c r="G14" s="2">
        <v>11.873810419882924</v>
      </c>
      <c r="H14" s="4">
        <v>59.729517400000013</v>
      </c>
      <c r="I14" s="3">
        <v>2.1121859999999999</v>
      </c>
      <c r="J14" s="2">
        <v>13.285250245939464</v>
      </c>
      <c r="K14" s="4">
        <v>66.829565039999991</v>
      </c>
      <c r="L14" s="3">
        <v>0.16868800000100201</v>
      </c>
      <c r="M14" s="2">
        <v>1.0610155987684551</v>
      </c>
      <c r="N14" s="4">
        <v>5.3372883200317034</v>
      </c>
      <c r="O14" s="3">
        <v>0.40372100000000005</v>
      </c>
      <c r="P14" s="2">
        <v>2.5393286928996437</v>
      </c>
      <c r="Q14" s="4">
        <v>12.773732440000002</v>
      </c>
      <c r="R14" s="3">
        <v>0.62812199999999996</v>
      </c>
      <c r="S14" s="2">
        <v>3.9507685189561847</v>
      </c>
      <c r="T14" s="4">
        <v>19.87378008</v>
      </c>
    </row>
    <row r="15" spans="1:20" x14ac:dyDescent="0.2">
      <c r="A15" s="57" t="s">
        <v>2</v>
      </c>
      <c r="B15" s="58" t="s">
        <v>32</v>
      </c>
      <c r="C15" s="3">
        <v>7.5836939714999998</v>
      </c>
      <c r="D15" s="2">
        <v>47.7</v>
      </c>
      <c r="E15" s="4">
        <v>289.16625113329502</v>
      </c>
      <c r="F15" s="3">
        <v>7.9175672909999992</v>
      </c>
      <c r="G15" s="2">
        <v>49.8</v>
      </c>
      <c r="H15" s="4">
        <v>301.89684080582998</v>
      </c>
      <c r="I15" s="3">
        <v>8.1242507745000001</v>
      </c>
      <c r="J15" s="2">
        <v>51.1</v>
      </c>
      <c r="K15" s="4">
        <v>309.777682031685</v>
      </c>
      <c r="L15" s="3">
        <v>4.7696188499999993E-2</v>
      </c>
      <c r="M15" s="2">
        <v>0.3</v>
      </c>
      <c r="N15" s="4">
        <v>1.8186556675049999</v>
      </c>
      <c r="O15" s="3">
        <v>0.38156950799999995</v>
      </c>
      <c r="P15" s="2">
        <v>2.4</v>
      </c>
      <c r="Q15" s="4">
        <v>14.549245340039999</v>
      </c>
      <c r="R15" s="3">
        <v>0.58825299149999999</v>
      </c>
      <c r="S15" s="2">
        <v>3.7</v>
      </c>
      <c r="T15" s="4">
        <v>22.430086565894999</v>
      </c>
    </row>
    <row r="16" spans="1:20" x14ac:dyDescent="0.2">
      <c r="A16" s="57" t="s">
        <v>11</v>
      </c>
      <c r="B16" s="58" t="s">
        <v>33</v>
      </c>
      <c r="C16" s="3">
        <v>0.29249999999999998</v>
      </c>
      <c r="D16" s="2">
        <v>1.839769649518221</v>
      </c>
      <c r="E16" s="4">
        <v>11.3841</v>
      </c>
      <c r="F16" s="3">
        <v>0.42818499999999998</v>
      </c>
      <c r="G16" s="2">
        <v>2.6932026235178101</v>
      </c>
      <c r="H16" s="4">
        <v>16.664960199999999</v>
      </c>
      <c r="I16" s="3">
        <v>0.496253</v>
      </c>
      <c r="J16" s="2">
        <v>3.1213374628456947</v>
      </c>
      <c r="K16" s="4">
        <v>19.314166759999999</v>
      </c>
      <c r="L16" s="3">
        <v>0.15592200000000001</v>
      </c>
      <c r="M16" s="2">
        <v>0.98071987450317966</v>
      </c>
      <c r="N16" s="4">
        <v>6.0684842400000001</v>
      </c>
      <c r="O16" s="3">
        <v>0.29160700000000001</v>
      </c>
      <c r="P16" s="2">
        <v>1.8341528485027689</v>
      </c>
      <c r="Q16" s="4">
        <v>11.349344440000001</v>
      </c>
      <c r="R16" s="3">
        <v>0.35967500000000002</v>
      </c>
      <c r="S16" s="2">
        <v>2.2622876878306535</v>
      </c>
      <c r="T16" s="4">
        <v>13.998551000000001</v>
      </c>
    </row>
    <row r="17" spans="1:20" x14ac:dyDescent="0.2">
      <c r="A17" s="57" t="s">
        <v>17</v>
      </c>
      <c r="B17" s="58" t="s">
        <v>32</v>
      </c>
      <c r="C17" s="3">
        <v>3.96584244222</v>
      </c>
      <c r="D17" s="2">
        <v>24.944398495615641</v>
      </c>
      <c r="E17" s="4">
        <v>157.40428653171179</v>
      </c>
      <c r="F17" s="3">
        <v>4.0435079155449998</v>
      </c>
      <c r="G17" s="2">
        <v>25.432899626004705</v>
      </c>
      <c r="H17" s="4">
        <v>160.48682916798103</v>
      </c>
      <c r="I17" s="3">
        <v>4.1010452983149994</v>
      </c>
      <c r="J17" s="2">
        <v>25.794798875690034</v>
      </c>
      <c r="K17" s="4">
        <v>162.77048789012233</v>
      </c>
      <c r="L17" s="3">
        <v>0.16542392655499996</v>
      </c>
      <c r="M17" s="2">
        <v>1.0404851944616076</v>
      </c>
      <c r="N17" s="4">
        <v>6.5656756449679481</v>
      </c>
      <c r="O17" s="3">
        <v>0.24308939987999997</v>
      </c>
      <c r="P17" s="2">
        <v>1.5289863248506743</v>
      </c>
      <c r="Q17" s="4">
        <v>9.6482182812371988</v>
      </c>
      <c r="R17" s="3">
        <v>0.30062678264999998</v>
      </c>
      <c r="S17" s="2">
        <v>1.8908855745360029</v>
      </c>
      <c r="T17" s="4">
        <v>11.931877003378499</v>
      </c>
    </row>
    <row r="18" spans="1:20" x14ac:dyDescent="0.2">
      <c r="A18" s="57" t="s">
        <v>28</v>
      </c>
      <c r="B18" s="58" t="s">
        <v>32</v>
      </c>
      <c r="C18" s="3">
        <v>0.32379352499699998</v>
      </c>
      <c r="D18" s="8">
        <v>2.0366</v>
      </c>
      <c r="E18" s="138">
        <v>11.92207759038954</v>
      </c>
      <c r="F18" s="3">
        <v>0.47053879828199996</v>
      </c>
      <c r="G18" s="8">
        <v>2.9596</v>
      </c>
      <c r="H18" s="138">
        <v>17.32523855274324</v>
      </c>
      <c r="I18" s="3">
        <v>0.60467637907349991</v>
      </c>
      <c r="J18" s="2">
        <v>3.8032999999999997</v>
      </c>
      <c r="K18" s="4">
        <v>22.264184277486265</v>
      </c>
      <c r="L18" s="3">
        <v>8.0686052212499984E-2</v>
      </c>
      <c r="M18" s="2">
        <v>0.50749999999999995</v>
      </c>
      <c r="N18" s="4">
        <v>2.9708604424642493</v>
      </c>
      <c r="O18" s="3">
        <v>0.2274313254975</v>
      </c>
      <c r="P18" s="2">
        <v>1.4305000000000001</v>
      </c>
      <c r="Q18" s="4">
        <v>8.3740214048179507</v>
      </c>
      <c r="R18" s="3">
        <v>0.36156890628899996</v>
      </c>
      <c r="S18" s="2">
        <v>2.2742</v>
      </c>
      <c r="T18" s="4">
        <v>13.312967129560979</v>
      </c>
    </row>
    <row r="19" spans="1:20" x14ac:dyDescent="0.2">
      <c r="A19" s="57" t="s">
        <v>4</v>
      </c>
      <c r="B19" s="58" t="s">
        <v>33</v>
      </c>
      <c r="C19" s="3">
        <v>10.512935482</v>
      </c>
      <c r="D19" s="2">
        <v>66.124374793595933</v>
      </c>
      <c r="E19" s="4">
        <v>376.46821961042002</v>
      </c>
      <c r="F19" s="3">
        <v>10.612935482000003</v>
      </c>
      <c r="G19" s="2">
        <v>66.753355870354312</v>
      </c>
      <c r="H19" s="4">
        <v>380.04921961042015</v>
      </c>
      <c r="I19" s="3">
        <v>10.743935482000001</v>
      </c>
      <c r="J19" s="2">
        <v>67.577321080907765</v>
      </c>
      <c r="K19" s="4">
        <v>384.74032961042008</v>
      </c>
      <c r="L19" s="3">
        <v>9.1999999999999998E-2</v>
      </c>
      <c r="M19" s="2">
        <v>0.57866259061769687</v>
      </c>
      <c r="N19" s="4">
        <v>3.2945200000000003</v>
      </c>
      <c r="O19" s="3">
        <v>0.192</v>
      </c>
      <c r="P19" s="2">
        <v>1.2076436673760631</v>
      </c>
      <c r="Q19" s="4">
        <v>6.8755200000000007</v>
      </c>
      <c r="R19" s="3">
        <v>0.32300000000000006</v>
      </c>
      <c r="S19" s="2">
        <v>2.0316088779295232</v>
      </c>
      <c r="T19" s="4">
        <v>11.566630000000004</v>
      </c>
    </row>
    <row r="20" spans="1:20" x14ac:dyDescent="0.2">
      <c r="A20" s="57" t="s">
        <v>15</v>
      </c>
      <c r="B20" s="58" t="s">
        <v>32</v>
      </c>
      <c r="C20" s="3">
        <v>8.6238999999999996E-2</v>
      </c>
      <c r="D20" s="2">
        <v>0.54242699078564738</v>
      </c>
      <c r="E20" s="4">
        <v>3.2210266499999998</v>
      </c>
      <c r="F20" s="3">
        <v>0.10976900000000001</v>
      </c>
      <c r="G20" s="2">
        <v>0.69042623814689097</v>
      </c>
      <c r="H20" s="4">
        <v>4.0998721500000004</v>
      </c>
      <c r="I20" s="3">
        <v>0.14188500000000001</v>
      </c>
      <c r="J20" s="2">
        <v>0.89242980075860789</v>
      </c>
      <c r="K20" s="4">
        <v>5.2994047500000008</v>
      </c>
      <c r="L20" s="3">
        <v>3.4181999999999997E-2</v>
      </c>
      <c r="M20" s="2">
        <v>0.21499831165754471</v>
      </c>
      <c r="N20" s="4">
        <v>1.2766976999999999</v>
      </c>
      <c r="O20" s="3">
        <v>5.7711999999999999E-2</v>
      </c>
      <c r="P20" s="2">
        <v>0.36299755901878827</v>
      </c>
      <c r="Q20" s="4">
        <v>2.1555431999999999</v>
      </c>
      <c r="R20" s="3">
        <v>8.9828000000000005E-2</v>
      </c>
      <c r="S20" s="2">
        <v>0.5650011216305052</v>
      </c>
      <c r="T20" s="4">
        <v>3.3550758000000003</v>
      </c>
    </row>
    <row r="21" spans="1:20" x14ac:dyDescent="0.2">
      <c r="A21" s="57" t="s">
        <v>21</v>
      </c>
      <c r="B21" s="58" t="s">
        <v>33</v>
      </c>
      <c r="C21" s="3">
        <v>5.1775000000000002E-2</v>
      </c>
      <c r="D21" s="2">
        <v>0.32565495249164411</v>
      </c>
      <c r="E21" s="4">
        <v>2.13986075</v>
      </c>
      <c r="F21" s="3">
        <v>7.5095999999999996E-2</v>
      </c>
      <c r="G21" s="2">
        <v>0.47233962940246266</v>
      </c>
      <c r="H21" s="4">
        <v>3.1037176799999999</v>
      </c>
      <c r="I21" s="3">
        <v>0.13247200000000001</v>
      </c>
      <c r="J21" s="2">
        <v>0.83322381200334283</v>
      </c>
      <c r="K21" s="4">
        <v>5.47506776</v>
      </c>
      <c r="L21" s="3">
        <v>2.7927E-2</v>
      </c>
      <c r="M21" s="2">
        <v>0.17565554530630892</v>
      </c>
      <c r="N21" s="4">
        <v>1.1542229099999999</v>
      </c>
      <c r="O21" s="3">
        <v>5.1248000000000002E-2</v>
      </c>
      <c r="P21" s="2">
        <v>0.32234022221712749</v>
      </c>
      <c r="Q21" s="4">
        <v>2.11807984</v>
      </c>
      <c r="R21" s="3">
        <v>0.10862400000000001</v>
      </c>
      <c r="S21" s="2">
        <v>0.68322440481800772</v>
      </c>
      <c r="T21" s="4">
        <v>4.4894299200000001</v>
      </c>
    </row>
    <row r="22" spans="1:20" x14ac:dyDescent="0.2">
      <c r="A22" s="57" t="s">
        <v>16</v>
      </c>
      <c r="B22" s="58" t="s">
        <v>32</v>
      </c>
      <c r="C22" s="3">
        <v>1.240100901E-2</v>
      </c>
      <c r="D22" s="2">
        <v>7.8E-2</v>
      </c>
      <c r="E22" s="4">
        <v>0.5122856822031</v>
      </c>
      <c r="F22" s="3">
        <v>3.1797459E-2</v>
      </c>
      <c r="G22" s="2">
        <v>0.2</v>
      </c>
      <c r="H22" s="4">
        <v>1.3135530312900001</v>
      </c>
      <c r="I22" s="3">
        <v>7.3293142995000005E-2</v>
      </c>
      <c r="J22" s="2">
        <v>0.46100000000000002</v>
      </c>
      <c r="K22" s="4">
        <v>3.0277397371234502</v>
      </c>
      <c r="L22" s="3">
        <v>1.4308856549999998E-3</v>
      </c>
      <c r="M22" s="2">
        <v>8.9999999999999993E-3</v>
      </c>
      <c r="N22" s="4">
        <v>5.9109886408049997E-2</v>
      </c>
      <c r="O22" s="3">
        <v>2.0827335645E-2</v>
      </c>
      <c r="P22" s="2">
        <v>0.13100000000000001</v>
      </c>
      <c r="Q22" s="4">
        <v>0.86037723549495004</v>
      </c>
      <c r="R22" s="3">
        <v>6.2323019639999998E-2</v>
      </c>
      <c r="S22" s="2">
        <v>0.39200000000000002</v>
      </c>
      <c r="T22" s="4">
        <v>2.5745639413284001</v>
      </c>
    </row>
    <row r="23" spans="1:20" x14ac:dyDescent="0.2">
      <c r="A23" s="57" t="s">
        <v>10</v>
      </c>
      <c r="B23" s="58" t="s">
        <v>32</v>
      </c>
      <c r="C23" s="3">
        <v>1.0081E-2</v>
      </c>
      <c r="D23" s="2">
        <v>6.3407582348010888E-2</v>
      </c>
      <c r="E23" s="4">
        <v>0.32199801263362177</v>
      </c>
      <c r="F23" s="3">
        <v>1.7946E-2</v>
      </c>
      <c r="G23" s="2">
        <v>0.1128769440350564</v>
      </c>
      <c r="H23" s="4">
        <v>0.57321459525076646</v>
      </c>
      <c r="I23" s="3">
        <v>3.1955000000000004E-2</v>
      </c>
      <c r="J23" s="2">
        <v>0.20099090307813591</v>
      </c>
      <c r="K23" s="4">
        <v>1.020677164339588</v>
      </c>
      <c r="L23" s="3">
        <v>7.9439999999999997E-3</v>
      </c>
      <c r="M23" s="2">
        <v>4.9966256737684608E-2</v>
      </c>
      <c r="N23" s="4">
        <v>0.25373992782080068</v>
      </c>
      <c r="O23" s="3">
        <v>1.5809E-2</v>
      </c>
      <c r="P23" s="2">
        <v>9.9435618424730102E-2</v>
      </c>
      <c r="Q23" s="4">
        <v>0.50495651043794532</v>
      </c>
      <c r="R23" s="3">
        <v>2.9818000000000001E-2</v>
      </c>
      <c r="S23" s="2">
        <v>0.18754957746780962</v>
      </c>
      <c r="T23" s="4">
        <v>0.95241907952676674</v>
      </c>
    </row>
    <row r="24" spans="1:20" x14ac:dyDescent="0.2">
      <c r="A24" s="57" t="s">
        <v>12</v>
      </c>
      <c r="B24" s="58" t="s">
        <v>32</v>
      </c>
      <c r="C24" s="3">
        <v>3.2051000000000003E-2</v>
      </c>
      <c r="D24" s="2">
        <v>0.20159472491182395</v>
      </c>
      <c r="E24" s="4">
        <v>1.0922980799999999</v>
      </c>
      <c r="F24" s="3">
        <v>3.5857E-2</v>
      </c>
      <c r="G24" s="2">
        <v>0.22553374469324736</v>
      </c>
      <c r="H24" s="4">
        <v>1.2220065599999999</v>
      </c>
      <c r="I24" s="3">
        <v>3.8696000000000001E-2</v>
      </c>
      <c r="J24" s="2">
        <v>0.24339051746241738</v>
      </c>
      <c r="K24" s="4">
        <v>1.3187596799999999</v>
      </c>
      <c r="L24" s="3">
        <v>7.0369999999999999E-3</v>
      </c>
      <c r="M24" s="2">
        <v>4.4261398371486224E-2</v>
      </c>
      <c r="N24" s="4">
        <v>0.23982095999999997</v>
      </c>
      <c r="O24" s="3">
        <v>1.0843E-2</v>
      </c>
      <c r="P24" s="2">
        <v>6.8200418152909642E-2</v>
      </c>
      <c r="Q24" s="4">
        <v>0.36952943999999999</v>
      </c>
      <c r="R24" s="3">
        <v>1.3682E-2</v>
      </c>
      <c r="S24" s="2">
        <v>8.6057190922079654E-2</v>
      </c>
      <c r="T24" s="4">
        <v>0.46628255999999996</v>
      </c>
    </row>
    <row r="25" spans="1:20" x14ac:dyDescent="0.2">
      <c r="A25" s="57" t="s">
        <v>14</v>
      </c>
      <c r="B25" s="58" t="s">
        <v>32</v>
      </c>
      <c r="C25" s="3">
        <v>0.10744361396099998</v>
      </c>
      <c r="D25" s="2">
        <v>0.67579999999999996</v>
      </c>
      <c r="E25" s="4">
        <v>3.9560738660440196</v>
      </c>
      <c r="F25" s="3">
        <v>0.11094133445099999</v>
      </c>
      <c r="G25" s="2">
        <v>0.69779999999999998</v>
      </c>
      <c r="H25" s="4">
        <v>4.0848599344858201</v>
      </c>
      <c r="I25" s="3">
        <v>0.111736270926</v>
      </c>
      <c r="J25" s="2">
        <v>0.70279999999999998</v>
      </c>
      <c r="K25" s="4">
        <v>4.1141294954953196</v>
      </c>
      <c r="L25" s="3">
        <v>9.5392376999999993E-4</v>
      </c>
      <c r="M25" s="2">
        <v>6.0000000000000001E-3</v>
      </c>
      <c r="N25" s="4">
        <v>3.5123473211399997E-2</v>
      </c>
      <c r="O25" s="3">
        <v>4.4516442600000001E-3</v>
      </c>
      <c r="P25" s="2">
        <v>2.8000000000000001E-2</v>
      </c>
      <c r="Q25" s="4">
        <v>0.16390954165320001</v>
      </c>
      <c r="R25" s="3">
        <v>5.2465807349999999E-3</v>
      </c>
      <c r="S25" s="2">
        <v>3.3000000000000002E-2</v>
      </c>
      <c r="T25" s="4">
        <v>0.1931791026627</v>
      </c>
    </row>
    <row r="26" spans="1:20" x14ac:dyDescent="0.2">
      <c r="A26" s="57" t="s">
        <v>20</v>
      </c>
      <c r="B26" s="58" t="s">
        <v>32</v>
      </c>
      <c r="C26" s="3">
        <v>2.5579999999999999E-3</v>
      </c>
      <c r="D26" s="2">
        <v>1.6089335943479006E-2</v>
      </c>
      <c r="E26" s="4">
        <v>8.9939279999999983E-2</v>
      </c>
      <c r="F26" s="3">
        <v>2.6329999999999999E-3</v>
      </c>
      <c r="G26" s="2">
        <v>1.656107175104778E-2</v>
      </c>
      <c r="H26" s="4">
        <v>9.2576279999999983E-2</v>
      </c>
      <c r="I26" s="3">
        <v>2.9579999999999997E-3</v>
      </c>
      <c r="J26" s="2">
        <v>1.860526025051247E-2</v>
      </c>
      <c r="K26" s="4">
        <v>0.10400327999999998</v>
      </c>
      <c r="L26" s="3">
        <v>2.1100000000000001E-4</v>
      </c>
      <c r="M26" s="2">
        <v>1.3271500719601527E-3</v>
      </c>
      <c r="N26" s="4">
        <v>7.4187599999999991E-3</v>
      </c>
      <c r="O26" s="3">
        <v>2.8600000000000001E-4</v>
      </c>
      <c r="P26" s="2">
        <v>1.7988858795289272E-3</v>
      </c>
      <c r="Q26" s="4">
        <v>1.0055759999999999E-2</v>
      </c>
      <c r="R26" s="3">
        <v>6.11E-4</v>
      </c>
      <c r="S26" s="2">
        <v>3.8430743789936174E-3</v>
      </c>
      <c r="T26" s="4">
        <v>2.1482759999999997E-2</v>
      </c>
    </row>
    <row r="27" spans="1:20" x14ac:dyDescent="0.2">
      <c r="A27" s="57" t="s">
        <v>18</v>
      </c>
      <c r="B27" s="58" t="s">
        <v>32</v>
      </c>
      <c r="C27" s="3">
        <v>0.28618199999999999</v>
      </c>
      <c r="D27" s="2">
        <v>1.8</v>
      </c>
      <c r="E27" s="4">
        <v>10.537221239999999</v>
      </c>
      <c r="F27" s="3">
        <v>0.28618199999999999</v>
      </c>
      <c r="G27" s="2">
        <v>1.8</v>
      </c>
      <c r="H27" s="4">
        <v>10.537221239999999</v>
      </c>
      <c r="I27" s="3">
        <v>0.28618199999999999</v>
      </c>
      <c r="J27" s="2">
        <v>1.8</v>
      </c>
      <c r="K27" s="4">
        <v>10.537221239999999</v>
      </c>
      <c r="L27" s="3">
        <v>0</v>
      </c>
      <c r="M27" s="2">
        <v>0</v>
      </c>
      <c r="N27" s="4">
        <v>0</v>
      </c>
      <c r="O27" s="3">
        <v>0</v>
      </c>
      <c r="P27" s="2">
        <v>0</v>
      </c>
      <c r="Q27" s="4">
        <v>0</v>
      </c>
      <c r="R27" s="3">
        <v>0</v>
      </c>
      <c r="S27" s="2">
        <v>0</v>
      </c>
      <c r="T27" s="4">
        <v>0</v>
      </c>
    </row>
    <row r="28" spans="1:20" ht="15" thickBot="1" x14ac:dyDescent="0.25">
      <c r="A28" s="136" t="s">
        <v>19</v>
      </c>
      <c r="B28" s="137" t="s">
        <v>32</v>
      </c>
      <c r="C28" s="139">
        <v>0.17488900000000002</v>
      </c>
      <c r="D28" s="140">
        <v>1.1000000000000001</v>
      </c>
      <c r="E28" s="141">
        <v>6.4476719999999998</v>
      </c>
      <c r="F28" s="139">
        <v>0.17488900000000002</v>
      </c>
      <c r="G28" s="140">
        <v>1.1000000000000001</v>
      </c>
      <c r="H28" s="141">
        <v>6.4476719999999998</v>
      </c>
      <c r="I28" s="139">
        <v>0.17488900000000002</v>
      </c>
      <c r="J28" s="140">
        <v>1.1000000000000001</v>
      </c>
      <c r="K28" s="141">
        <v>6.4476719999999998</v>
      </c>
      <c r="L28" s="139">
        <v>0</v>
      </c>
      <c r="M28" s="140">
        <v>0</v>
      </c>
      <c r="N28" s="141">
        <v>0</v>
      </c>
      <c r="O28" s="139">
        <v>0</v>
      </c>
      <c r="P28" s="140">
        <v>0</v>
      </c>
      <c r="Q28" s="141">
        <v>0</v>
      </c>
      <c r="R28" s="139">
        <v>0</v>
      </c>
      <c r="S28" s="140">
        <v>0</v>
      </c>
      <c r="T28" s="141">
        <v>0</v>
      </c>
    </row>
    <row r="29" spans="1:20" ht="15" thickBot="1" x14ac:dyDescent="0.25">
      <c r="A29" s="75" t="s">
        <v>42</v>
      </c>
      <c r="B29" s="129"/>
      <c r="C29" s="130">
        <f>SUM(C6:C28)</f>
        <v>77.889864396504933</v>
      </c>
      <c r="D29" s="131">
        <f t="shared" ref="D29:T29" si="0">SUM(D6:D28)</f>
        <v>489.91245842634765</v>
      </c>
      <c r="E29" s="132">
        <f t="shared" si="0"/>
        <v>2843.4933963759722</v>
      </c>
      <c r="F29" s="130">
        <f t="shared" si="0"/>
        <v>86.057114581613206</v>
      </c>
      <c r="G29" s="131">
        <f t="shared" si="0"/>
        <v>541.28291658219132</v>
      </c>
      <c r="H29" s="132">
        <f t="shared" si="0"/>
        <v>3147.2931662980477</v>
      </c>
      <c r="I29" s="130">
        <f t="shared" si="0"/>
        <v>93.591069613371971</v>
      </c>
      <c r="J29" s="131">
        <f t="shared" si="0"/>
        <v>588.67006806343852</v>
      </c>
      <c r="K29" s="132">
        <f t="shared" si="0"/>
        <v>3427.0243692947402</v>
      </c>
      <c r="L29" s="130">
        <f t="shared" si="0"/>
        <v>10.184195356550253</v>
      </c>
      <c r="M29" s="131">
        <f t="shared" si="0"/>
        <v>64.0566616128053</v>
      </c>
      <c r="N29" s="132">
        <f t="shared" si="0"/>
        <v>378.32031075894167</v>
      </c>
      <c r="O29" s="130">
        <f t="shared" si="0"/>
        <v>18.351445541658492</v>
      </c>
      <c r="P29" s="131">
        <f t="shared" si="0"/>
        <v>115.42711976864881</v>
      </c>
      <c r="Q29" s="132">
        <f t="shared" si="0"/>
        <v>682.12008068101761</v>
      </c>
      <c r="R29" s="130">
        <f t="shared" si="0"/>
        <v>25.885400573417272</v>
      </c>
      <c r="S29" s="131">
        <f t="shared" si="0"/>
        <v>162.81427124989625</v>
      </c>
      <c r="T29" s="132">
        <f t="shared" si="0"/>
        <v>961.85128367770983</v>
      </c>
    </row>
    <row r="30" spans="1:20" ht="15" thickBot="1" x14ac:dyDescent="0.25">
      <c r="A30" s="75" t="s">
        <v>43</v>
      </c>
      <c r="B30" s="60"/>
      <c r="C30" s="61">
        <v>83.791088035547901</v>
      </c>
      <c r="D30" s="62">
        <v>527.03008775353976</v>
      </c>
      <c r="E30" s="63">
        <v>3054.4610007727601</v>
      </c>
      <c r="F30" s="61">
        <f>F29</f>
        <v>86.057114581613206</v>
      </c>
      <c r="G30" s="62">
        <f t="shared" ref="G30:H30" si="1">G29</f>
        <v>541.28291658219132</v>
      </c>
      <c r="H30" s="63">
        <f t="shared" si="1"/>
        <v>3147.2931662980477</v>
      </c>
      <c r="I30" s="61">
        <v>91.235506533088198</v>
      </c>
      <c r="J30" s="62">
        <v>573.8540713777677</v>
      </c>
      <c r="K30" s="63">
        <v>3325.8345621773001</v>
      </c>
      <c r="L30" s="61">
        <v>16.16556098237</v>
      </c>
      <c r="M30" s="62">
        <v>101.67831953094114</v>
      </c>
      <c r="N30" s="63">
        <v>589.28791514576301</v>
      </c>
      <c r="O30" s="61">
        <f>O29</f>
        <v>18.351445541658492</v>
      </c>
      <c r="P30" s="62">
        <f t="shared" ref="P30" si="2">P29</f>
        <v>115.42711976864881</v>
      </c>
      <c r="Q30" s="63">
        <f t="shared" ref="Q30" si="3">Q29</f>
        <v>682.12008068101761</v>
      </c>
      <c r="R30" s="61">
        <v>23.609979479910301</v>
      </c>
      <c r="S30" s="62">
        <v>148.5023031551691</v>
      </c>
      <c r="T30" s="63">
        <v>860.66147655030397</v>
      </c>
    </row>
    <row r="31" spans="1:20" ht="17.25" x14ac:dyDescent="0.25">
      <c r="A31" s="202" t="s">
        <v>115</v>
      </c>
    </row>
    <row r="32" spans="1:20" ht="17.25" x14ac:dyDescent="0.25">
      <c r="A32" s="202" t="s">
        <v>161</v>
      </c>
    </row>
    <row r="33" spans="1:8" x14ac:dyDescent="0.2">
      <c r="A33" s="202" t="s">
        <v>159</v>
      </c>
    </row>
    <row r="34" spans="1:8" x14ac:dyDescent="0.2">
      <c r="A34" s="128"/>
    </row>
    <row r="35" spans="1:8" x14ac:dyDescent="0.2">
      <c r="A35" s="128"/>
      <c r="F35" s="50"/>
      <c r="G35" s="50"/>
      <c r="H35" s="50"/>
    </row>
    <row r="36" spans="1:8" x14ac:dyDescent="0.2">
      <c r="A36" s="64"/>
    </row>
    <row r="37" spans="1:8" x14ac:dyDescent="0.2">
      <c r="F37" s="133"/>
    </row>
  </sheetData>
  <sortState xmlns:xlrd2="http://schemas.microsoft.com/office/spreadsheetml/2017/richdata2" ref="A6:AC28">
    <sortCondition descending="1" ref="P6:P28"/>
  </sortState>
  <mergeCells count="8">
    <mergeCell ref="O4:Q4"/>
    <mergeCell ref="R4:T4"/>
    <mergeCell ref="A4:A5"/>
    <mergeCell ref="B4:B5"/>
    <mergeCell ref="C4:E4"/>
    <mergeCell ref="F4:H4"/>
    <mergeCell ref="I4:K4"/>
    <mergeCell ref="L4:N4"/>
  </mergeCells>
  <conditionalFormatting sqref="A31">
    <cfRule type="duplicateValues" dxfId="16" priority="1"/>
  </conditionalFormatting>
  <conditionalFormatting sqref="A32">
    <cfRule type="duplicateValues" dxfId="15" priority="2"/>
  </conditionalFormatting>
  <pageMargins left="0.7" right="0.7" top="0.75" bottom="0.75" header="0.3" footer="0.3"/>
  <pageSetup paperSize="9" scale="5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66"/>
  <sheetViews>
    <sheetView zoomScale="85" zoomScaleNormal="85" workbookViewId="0"/>
  </sheetViews>
  <sheetFormatPr defaultRowHeight="14.25" x14ac:dyDescent="0.2"/>
  <cols>
    <col min="1" max="1" width="22" style="49" customWidth="1"/>
    <col min="2" max="2" width="12" style="49" customWidth="1"/>
    <col min="3" max="4" width="11.7109375" style="49" customWidth="1"/>
    <col min="5" max="5" width="12.7109375" style="49" customWidth="1"/>
    <col min="6" max="19" width="11.7109375" style="49" customWidth="1"/>
    <col min="20" max="20" width="1.85546875" style="49" customWidth="1"/>
    <col min="21" max="21" width="22" style="49" customWidth="1"/>
    <col min="22" max="33" width="11.7109375" style="49" customWidth="1"/>
    <col min="34" max="16384" width="9.140625" style="49"/>
  </cols>
  <sheetData>
    <row r="1" spans="1:33" x14ac:dyDescent="0.2"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</row>
    <row r="2" spans="1:33" ht="15" x14ac:dyDescent="0.25">
      <c r="A2" s="24" t="s">
        <v>141</v>
      </c>
      <c r="AE2" s="65"/>
      <c r="AF2" s="65"/>
      <c r="AG2" s="65"/>
    </row>
    <row r="3" spans="1:33" ht="15" thickBot="1" x14ac:dyDescent="0.25">
      <c r="AE3" s="65"/>
      <c r="AF3" s="65"/>
      <c r="AG3" s="65"/>
    </row>
    <row r="4" spans="1:33" ht="39" customHeight="1" thickBot="1" x14ac:dyDescent="0.25">
      <c r="A4" s="232" t="s">
        <v>29</v>
      </c>
      <c r="B4" s="224" t="s">
        <v>145</v>
      </c>
      <c r="C4" s="225"/>
      <c r="D4" s="226"/>
      <c r="E4" s="224" t="s">
        <v>146</v>
      </c>
      <c r="F4" s="225"/>
      <c r="G4" s="226"/>
      <c r="H4" s="224" t="s">
        <v>147</v>
      </c>
      <c r="I4" s="225"/>
      <c r="J4" s="226"/>
      <c r="K4" s="224" t="s">
        <v>148</v>
      </c>
      <c r="L4" s="225"/>
      <c r="M4" s="226"/>
      <c r="N4" s="224" t="s">
        <v>149</v>
      </c>
      <c r="O4" s="225"/>
      <c r="P4" s="226"/>
      <c r="Q4" s="224" t="s">
        <v>150</v>
      </c>
      <c r="R4" s="225"/>
      <c r="S4" s="226"/>
      <c r="AE4" s="65"/>
      <c r="AF4" s="65"/>
      <c r="AG4" s="65"/>
    </row>
    <row r="5" spans="1:33" ht="15" thickBot="1" x14ac:dyDescent="0.25">
      <c r="A5" s="233"/>
      <c r="B5" s="66" t="s">
        <v>24</v>
      </c>
      <c r="C5" s="67" t="s">
        <v>34</v>
      </c>
      <c r="D5" s="68" t="s">
        <v>25</v>
      </c>
      <c r="E5" s="66" t="s">
        <v>24</v>
      </c>
      <c r="F5" s="67" t="s">
        <v>34</v>
      </c>
      <c r="G5" s="68" t="s">
        <v>25</v>
      </c>
      <c r="H5" s="66" t="s">
        <v>24</v>
      </c>
      <c r="I5" s="67" t="s">
        <v>34</v>
      </c>
      <c r="J5" s="68" t="s">
        <v>25</v>
      </c>
      <c r="K5" s="66" t="s">
        <v>24</v>
      </c>
      <c r="L5" s="67" t="s">
        <v>34</v>
      </c>
      <c r="M5" s="68" t="s">
        <v>25</v>
      </c>
      <c r="N5" s="66" t="s">
        <v>24</v>
      </c>
      <c r="O5" s="67" t="s">
        <v>34</v>
      </c>
      <c r="P5" s="68" t="s">
        <v>25</v>
      </c>
      <c r="Q5" s="66" t="s">
        <v>24</v>
      </c>
      <c r="R5" s="67" t="s">
        <v>34</v>
      </c>
      <c r="S5" s="68" t="s">
        <v>25</v>
      </c>
    </row>
    <row r="6" spans="1:33" x14ac:dyDescent="0.2">
      <c r="A6" s="69" t="s">
        <v>6</v>
      </c>
      <c r="B6" s="70">
        <v>34756.153830932803</v>
      </c>
      <c r="C6" s="71">
        <v>1227.3953395816225</v>
      </c>
      <c r="D6" s="56">
        <v>1435.038838104555</v>
      </c>
      <c r="E6" s="70">
        <v>36548.601629606281</v>
      </c>
      <c r="F6" s="71">
        <v>1290.6946932798771</v>
      </c>
      <c r="G6" s="56">
        <v>1509.0468028202072</v>
      </c>
      <c r="H6" s="70">
        <v>39668.149816383288</v>
      </c>
      <c r="I6" s="71">
        <v>1400.8599009917466</v>
      </c>
      <c r="J6" s="56">
        <v>1637.8491100933275</v>
      </c>
      <c r="K6" s="70">
        <v>20721.453659672396</v>
      </c>
      <c r="L6" s="71">
        <v>731.76726558860037</v>
      </c>
      <c r="M6" s="56">
        <v>855.56333212994014</v>
      </c>
      <c r="N6" s="70">
        <v>22513.901458345877</v>
      </c>
      <c r="O6" s="71">
        <v>795.06661928685514</v>
      </c>
      <c r="P6" s="56">
        <v>929.57129684559243</v>
      </c>
      <c r="Q6" s="70">
        <v>25633.449645122881</v>
      </c>
      <c r="R6" s="71">
        <v>905.2318269987245</v>
      </c>
      <c r="S6" s="56">
        <v>1058.3736041187126</v>
      </c>
    </row>
    <row r="7" spans="1:33" x14ac:dyDescent="0.2">
      <c r="A7" s="58" t="s">
        <v>35</v>
      </c>
      <c r="B7" s="72">
        <v>105232.488</v>
      </c>
      <c r="C7" s="7">
        <v>3716.2301091217287</v>
      </c>
      <c r="D7" s="59">
        <v>4163.1829692499996</v>
      </c>
      <c r="E7" s="72">
        <v>112669.936</v>
      </c>
      <c r="F7" s="7">
        <v>3978.8796835823005</v>
      </c>
      <c r="G7" s="59">
        <v>4465.68939925</v>
      </c>
      <c r="H7" s="72">
        <v>119105.696</v>
      </c>
      <c r="I7" s="7">
        <v>4206.1551718049222</v>
      </c>
      <c r="J7" s="59">
        <v>4727.2104287399998</v>
      </c>
      <c r="K7" s="72">
        <v>3130.808</v>
      </c>
      <c r="L7" s="7">
        <v>110.56284210898048</v>
      </c>
      <c r="M7" s="59">
        <v>127.4212</v>
      </c>
      <c r="N7" s="72">
        <v>10568.255999999999</v>
      </c>
      <c r="O7" s="7">
        <v>373.21241656955186</v>
      </c>
      <c r="P7" s="59">
        <v>430.30763000000002</v>
      </c>
      <c r="Q7" s="72">
        <v>17004.016</v>
      </c>
      <c r="R7" s="7">
        <v>600.48790479217428</v>
      </c>
      <c r="S7" s="59">
        <v>692.36865949000003</v>
      </c>
    </row>
    <row r="8" spans="1:33" x14ac:dyDescent="0.2">
      <c r="A8" s="73" t="s">
        <v>37</v>
      </c>
      <c r="B8" s="72">
        <v>6698.819690722642</v>
      </c>
      <c r="C8" s="7">
        <v>236.56530320029105</v>
      </c>
      <c r="D8" s="59">
        <v>301.25282562129775</v>
      </c>
      <c r="E8" s="72">
        <v>8729.023091428302</v>
      </c>
      <c r="F8" s="7">
        <v>308.26087125854792</v>
      </c>
      <c r="G8" s="59">
        <v>392.63411352669254</v>
      </c>
      <c r="H8" s="72">
        <v>11166.34995539434</v>
      </c>
      <c r="I8" s="7">
        <v>394.33379084628808</v>
      </c>
      <c r="J8" s="59">
        <v>502.31533738106805</v>
      </c>
      <c r="K8" s="72">
        <v>4044.9690507905661</v>
      </c>
      <c r="L8" s="7">
        <v>142.84596005193228</v>
      </c>
      <c r="M8" s="59">
        <v>181.99337895146743</v>
      </c>
      <c r="N8" s="72">
        <v>6075.1724514962261</v>
      </c>
      <c r="O8" s="7">
        <v>214.54152811018915</v>
      </c>
      <c r="P8" s="59">
        <v>273.37466685686218</v>
      </c>
      <c r="Q8" s="72">
        <v>8512.4993154622643</v>
      </c>
      <c r="R8" s="7">
        <v>300.61444769792934</v>
      </c>
      <c r="S8" s="59">
        <v>383.05589071123779</v>
      </c>
    </row>
    <row r="9" spans="1:33" x14ac:dyDescent="0.2">
      <c r="A9" s="58" t="s">
        <v>36</v>
      </c>
      <c r="B9" s="72">
        <v>7127.7756035589373</v>
      </c>
      <c r="C9" s="7">
        <v>251.71365623332053</v>
      </c>
      <c r="D9" s="59">
        <v>281.26295645633979</v>
      </c>
      <c r="E9" s="72">
        <v>10075.366783543828</v>
      </c>
      <c r="F9" s="7">
        <v>355.80629245837582</v>
      </c>
      <c r="G9" s="59">
        <v>397.53523635508986</v>
      </c>
      <c r="H9" s="72">
        <v>13927.034942260749</v>
      </c>
      <c r="I9" s="7">
        <v>491.82593291170491</v>
      </c>
      <c r="J9" s="59">
        <v>548.61070116680526</v>
      </c>
      <c r="K9" s="72">
        <v>4160.6150864585661</v>
      </c>
      <c r="L9" s="7">
        <v>146.92993913403842</v>
      </c>
      <c r="M9" s="59">
        <v>164.79955523381918</v>
      </c>
      <c r="N9" s="72">
        <v>7108.206266443457</v>
      </c>
      <c r="O9" s="7">
        <v>251.02257535909374</v>
      </c>
      <c r="P9" s="59">
        <v>281.07183513256933</v>
      </c>
      <c r="Q9" s="72">
        <v>10959.874425160378</v>
      </c>
      <c r="R9" s="7">
        <v>387.04221581242285</v>
      </c>
      <c r="S9" s="59">
        <v>432.14729994428461</v>
      </c>
    </row>
    <row r="10" spans="1:33" x14ac:dyDescent="0.2">
      <c r="A10" s="58" t="s">
        <v>9</v>
      </c>
      <c r="B10" s="72">
        <v>3465.9569019999999</v>
      </c>
      <c r="C10" s="7">
        <v>122.39844976515873</v>
      </c>
      <c r="D10" s="59">
        <v>139.52349536642748</v>
      </c>
      <c r="E10" s="72">
        <v>6560.7568020000008</v>
      </c>
      <c r="F10" s="7">
        <v>231.68968471236363</v>
      </c>
      <c r="G10" s="59">
        <v>264.1059156667219</v>
      </c>
      <c r="H10" s="72">
        <v>9460.9568020000006</v>
      </c>
      <c r="I10" s="7">
        <v>334.10872627750115</v>
      </c>
      <c r="J10" s="59">
        <v>380.85463837248193</v>
      </c>
      <c r="K10" s="72">
        <v>2196.0001000000002</v>
      </c>
      <c r="L10" s="7">
        <v>77.550591517463019</v>
      </c>
      <c r="M10" s="59">
        <v>88.400871228439854</v>
      </c>
      <c r="N10" s="72">
        <v>5290.8</v>
      </c>
      <c r="O10" s="7">
        <v>186.84182646466786</v>
      </c>
      <c r="P10" s="59">
        <v>212.98329152873424</v>
      </c>
      <c r="Q10" s="72">
        <v>8191</v>
      </c>
      <c r="R10" s="7">
        <v>289.26086802980541</v>
      </c>
      <c r="S10" s="59">
        <v>329.73201423449422</v>
      </c>
    </row>
    <row r="11" spans="1:33" x14ac:dyDescent="0.2">
      <c r="A11" s="58" t="s">
        <v>11</v>
      </c>
      <c r="B11" s="72">
        <v>1347.5</v>
      </c>
      <c r="C11" s="7">
        <v>47.586255606172969</v>
      </c>
      <c r="D11" s="59">
        <v>53.99747214852416</v>
      </c>
      <c r="E11" s="72">
        <v>2075</v>
      </c>
      <c r="F11" s="7">
        <v>73.277536462195854</v>
      </c>
      <c r="G11" s="59">
        <v>83.150096258395266</v>
      </c>
      <c r="H11" s="72">
        <v>2847</v>
      </c>
      <c r="I11" s="7">
        <v>100.54031147367306</v>
      </c>
      <c r="J11" s="59">
        <v>114.08593930007294</v>
      </c>
      <c r="K11" s="72">
        <v>751.8</v>
      </c>
      <c r="L11" s="7">
        <v>26.549422608327152</v>
      </c>
      <c r="M11" s="59">
        <v>30.126381863644127</v>
      </c>
      <c r="N11" s="72">
        <v>1480</v>
      </c>
      <c r="O11" s="7">
        <v>52.265423597132461</v>
      </c>
      <c r="P11" s="59">
        <v>59.307056608397588</v>
      </c>
      <c r="Q11" s="72">
        <v>2252</v>
      </c>
      <c r="R11" s="7">
        <v>79.528198608609671</v>
      </c>
      <c r="S11" s="59">
        <v>90.242899650075259</v>
      </c>
    </row>
    <row r="12" spans="1:33" x14ac:dyDescent="0.2">
      <c r="A12" s="58" t="s">
        <v>4</v>
      </c>
      <c r="B12" s="72">
        <v>37511</v>
      </c>
      <c r="C12" s="7">
        <v>1324.6812868594836</v>
      </c>
      <c r="D12" s="59">
        <v>1016</v>
      </c>
      <c r="E12" s="72">
        <v>38400</v>
      </c>
      <c r="F12" s="7">
        <v>1356.0758554931667</v>
      </c>
      <c r="G12" s="59">
        <v>1040</v>
      </c>
      <c r="H12" s="72">
        <v>39647</v>
      </c>
      <c r="I12" s="7">
        <v>1400.1130063212911</v>
      </c>
      <c r="J12" s="59">
        <v>1072</v>
      </c>
      <c r="K12" s="72">
        <v>927</v>
      </c>
      <c r="L12" s="7">
        <v>32.736518699014724</v>
      </c>
      <c r="M12" s="59">
        <v>24.3</v>
      </c>
      <c r="N12" s="72">
        <v>1816</v>
      </c>
      <c r="O12" s="7">
        <v>64.131087332697675</v>
      </c>
      <c r="P12" s="59">
        <v>47.6</v>
      </c>
      <c r="Q12" s="72">
        <v>3063</v>
      </c>
      <c r="R12" s="7">
        <v>108.16823816082211</v>
      </c>
      <c r="S12" s="59">
        <v>80.3</v>
      </c>
    </row>
    <row r="13" spans="1:33" x14ac:dyDescent="0.2">
      <c r="A13" s="58" t="s">
        <v>2</v>
      </c>
      <c r="B13" s="72">
        <v>5068.7430000000004</v>
      </c>
      <c r="C13" s="7">
        <v>179</v>
      </c>
      <c r="D13" s="59">
        <v>202.84296632508151</v>
      </c>
      <c r="E13" s="72">
        <v>5850.2921999999999</v>
      </c>
      <c r="F13" s="7">
        <v>206.6</v>
      </c>
      <c r="G13" s="59">
        <v>234.1193119707365</v>
      </c>
      <c r="H13" s="72">
        <v>6258.0569999999998</v>
      </c>
      <c r="I13" s="7">
        <v>221</v>
      </c>
      <c r="J13" s="59">
        <v>250.43740535107824</v>
      </c>
      <c r="K13" s="72">
        <v>263.34810000000004</v>
      </c>
      <c r="L13" s="7">
        <v>9.3000000000000007</v>
      </c>
      <c r="M13" s="59">
        <v>10.538768641470716</v>
      </c>
      <c r="N13" s="72">
        <v>1047.729</v>
      </c>
      <c r="O13" s="7">
        <v>37</v>
      </c>
      <c r="P13" s="59">
        <v>41.928434380044777</v>
      </c>
      <c r="Q13" s="72">
        <v>1446.9987000000001</v>
      </c>
      <c r="R13" s="7">
        <v>51.1</v>
      </c>
      <c r="S13" s="59">
        <v>57.906567481629409</v>
      </c>
    </row>
    <row r="14" spans="1:33" x14ac:dyDescent="0.2">
      <c r="A14" s="58" t="s">
        <v>21</v>
      </c>
      <c r="B14" s="72">
        <v>392</v>
      </c>
      <c r="C14" s="7">
        <v>13.843274358159409</v>
      </c>
      <c r="D14" s="59">
        <v>19.019839999999999</v>
      </c>
      <c r="E14" s="72">
        <v>735</v>
      </c>
      <c r="F14" s="7">
        <v>25.956139421548894</v>
      </c>
      <c r="G14" s="59">
        <v>35.662199999999999</v>
      </c>
      <c r="H14" s="72">
        <v>1336</v>
      </c>
      <c r="I14" s="7">
        <v>47.180139139033088</v>
      </c>
      <c r="J14" s="59">
        <v>64.822720000000004</v>
      </c>
      <c r="K14" s="72">
        <v>291</v>
      </c>
      <c r="L14" s="7">
        <v>10.276512342409154</v>
      </c>
      <c r="M14" s="59">
        <v>14.11932</v>
      </c>
      <c r="N14" s="72">
        <v>634</v>
      </c>
      <c r="O14" s="7">
        <v>22.389377405798637</v>
      </c>
      <c r="P14" s="59">
        <v>30.761680000000002</v>
      </c>
      <c r="Q14" s="72">
        <v>1235</v>
      </c>
      <c r="R14" s="7">
        <v>43.613377123282831</v>
      </c>
      <c r="S14" s="59">
        <v>59.922200000000004</v>
      </c>
    </row>
    <row r="15" spans="1:33" x14ac:dyDescent="0.2">
      <c r="A15" s="58" t="s">
        <v>27</v>
      </c>
      <c r="B15" s="72">
        <v>1416.7211110010001</v>
      </c>
      <c r="C15" s="7">
        <v>50.03076282801851</v>
      </c>
      <c r="D15" s="59">
        <v>44.497934604709428</v>
      </c>
      <c r="E15" s="72">
        <v>1425.491</v>
      </c>
      <c r="F15" s="7">
        <v>50.340466857364831</v>
      </c>
      <c r="G15" s="59">
        <v>44.773388922526671</v>
      </c>
      <c r="H15" s="72">
        <v>1634.3910000000003</v>
      </c>
      <c r="I15" s="7">
        <v>57.717660769149283</v>
      </c>
      <c r="J15" s="59">
        <v>51.334749847229688</v>
      </c>
      <c r="K15" s="72">
        <v>311.23011100100001</v>
      </c>
      <c r="L15" s="7">
        <v>10.990928099763394</v>
      </c>
      <c r="M15" s="59">
        <v>9.7754575821586513</v>
      </c>
      <c r="N15" s="72">
        <v>320</v>
      </c>
      <c r="O15" s="7">
        <v>11.300632129109722</v>
      </c>
      <c r="P15" s="59">
        <v>10.050911899975892</v>
      </c>
      <c r="Q15" s="72">
        <v>528.9</v>
      </c>
      <c r="R15" s="7">
        <v>18.677826040894161</v>
      </c>
      <c r="S15" s="59">
        <v>16.612272824678904</v>
      </c>
    </row>
    <row r="16" spans="1:33" x14ac:dyDescent="0.2">
      <c r="A16" s="58" t="s">
        <v>157</v>
      </c>
      <c r="B16" s="72">
        <v>124.26314424280791</v>
      </c>
      <c r="C16" s="7">
        <v>4.3882877509202212</v>
      </c>
      <c r="D16" s="59">
        <v>5.9546045818812727</v>
      </c>
      <c r="E16" s="72">
        <v>169.56967121434977</v>
      </c>
      <c r="F16" s="7">
        <v>5.9882639832732902</v>
      </c>
      <c r="G16" s="59">
        <v>8.1222785192861231</v>
      </c>
      <c r="H16" s="72">
        <v>226.85985453490369</v>
      </c>
      <c r="I16" s="7">
        <v>8.0114367530071586</v>
      </c>
      <c r="J16" s="59">
        <v>10.863306039032127</v>
      </c>
      <c r="K16" s="72">
        <v>33.697229999999998</v>
      </c>
      <c r="L16" s="7">
        <v>1.19</v>
      </c>
      <c r="M16" s="59">
        <v>1.6122314402871345</v>
      </c>
      <c r="N16" s="72">
        <v>101.035056</v>
      </c>
      <c r="O16" s="7">
        <v>3.5680000000000001</v>
      </c>
      <c r="P16" s="59">
        <v>4.8339846881886519</v>
      </c>
      <c r="Q16" s="72">
        <v>135.04377299999999</v>
      </c>
      <c r="R16" s="7">
        <v>4.7689999999999992</v>
      </c>
      <c r="S16" s="59">
        <v>6.4611191081759198</v>
      </c>
    </row>
    <row r="17" spans="1:24" x14ac:dyDescent="0.2">
      <c r="A17" s="58" t="s">
        <v>17</v>
      </c>
      <c r="B17" s="72">
        <v>870.74775</v>
      </c>
      <c r="C17" s="7">
        <v>30.75</v>
      </c>
      <c r="D17" s="59">
        <v>35.295366903017495</v>
      </c>
      <c r="E17" s="72">
        <v>893.68452000000002</v>
      </c>
      <c r="F17" s="7">
        <v>31.560000000000002</v>
      </c>
      <c r="G17" s="59">
        <v>36.225098518999417</v>
      </c>
      <c r="H17" s="72">
        <v>904.16180999999995</v>
      </c>
      <c r="I17" s="7">
        <v>31.929999999999996</v>
      </c>
      <c r="J17" s="59">
        <v>36.649790738645478</v>
      </c>
      <c r="K17" s="72">
        <v>51.536940000000001</v>
      </c>
      <c r="L17" s="7">
        <v>1.82</v>
      </c>
      <c r="M17" s="59">
        <v>2.0890265939346939</v>
      </c>
      <c r="N17" s="72">
        <v>74.473709999999997</v>
      </c>
      <c r="O17" s="7">
        <v>2.63</v>
      </c>
      <c r="P17" s="59">
        <v>3.0187582099166179</v>
      </c>
      <c r="Q17" s="72">
        <v>84.950999999999993</v>
      </c>
      <c r="R17" s="7">
        <v>2.9999999999999996</v>
      </c>
      <c r="S17" s="59">
        <v>3.4434504295626818</v>
      </c>
      <c r="V17" s="133"/>
      <c r="X17" s="50"/>
    </row>
    <row r="18" spans="1:24" x14ac:dyDescent="0.2">
      <c r="A18" s="58" t="s">
        <v>38</v>
      </c>
      <c r="B18" s="72">
        <v>547.01487584716983</v>
      </c>
      <c r="C18" s="7">
        <v>19.317543378435914</v>
      </c>
      <c r="D18" s="59">
        <v>23.829316662632639</v>
      </c>
      <c r="E18" s="72">
        <v>577.88836140566025</v>
      </c>
      <c r="F18" s="7">
        <v>20.407824324810548</v>
      </c>
      <c r="G18" s="59">
        <v>25.195313656385103</v>
      </c>
      <c r="H18" s="72">
        <v>595.62387928867918</v>
      </c>
      <c r="I18" s="7">
        <v>21.034144834858182</v>
      </c>
      <c r="J18" s="59">
        <v>25.9765816808899</v>
      </c>
      <c r="K18" s="72">
        <v>8.4950999999999999E-2</v>
      </c>
      <c r="L18" s="7">
        <v>3.0000000000000001E-3</v>
      </c>
      <c r="M18" s="59">
        <v>3.5878091041697526E-3</v>
      </c>
      <c r="N18" s="72">
        <v>30.958436558490568</v>
      </c>
      <c r="O18" s="7">
        <v>1.093280946374636</v>
      </c>
      <c r="P18" s="59">
        <v>1.3695848028566437</v>
      </c>
      <c r="Q18" s="72">
        <v>48.693954441509433</v>
      </c>
      <c r="R18" s="7">
        <v>1.7196014564222706</v>
      </c>
      <c r="S18" s="59">
        <v>2.1508528273614353</v>
      </c>
      <c r="V18" s="133"/>
      <c r="X18" s="50"/>
    </row>
    <row r="19" spans="1:24" x14ac:dyDescent="0.2">
      <c r="A19" s="58" t="s">
        <v>15</v>
      </c>
      <c r="B19" s="72">
        <v>39.332312999999999</v>
      </c>
      <c r="C19" s="7">
        <v>1.389</v>
      </c>
      <c r="D19" s="59">
        <v>1.9976850129988875</v>
      </c>
      <c r="E19" s="72">
        <v>48.393753000000004</v>
      </c>
      <c r="F19" s="7">
        <v>1.7090000000000001</v>
      </c>
      <c r="G19" s="59">
        <v>2.4579148216091427</v>
      </c>
      <c r="H19" s="72">
        <v>52.981107000000002</v>
      </c>
      <c r="I19" s="7">
        <v>1.871</v>
      </c>
      <c r="J19" s="59">
        <v>2.6909061622180843</v>
      </c>
      <c r="K19" s="72">
        <v>13.903646999999999</v>
      </c>
      <c r="L19" s="7">
        <v>0.49099999999999999</v>
      </c>
      <c r="M19" s="59">
        <v>0.70616511258635983</v>
      </c>
      <c r="N19" s="72">
        <v>22.965087</v>
      </c>
      <c r="O19" s="7">
        <v>0.81100000000000005</v>
      </c>
      <c r="P19" s="59">
        <v>1.1663949211966147</v>
      </c>
      <c r="Q19" s="72">
        <v>27.552440999999998</v>
      </c>
      <c r="R19" s="7">
        <v>0.97299999999999998</v>
      </c>
      <c r="S19" s="59">
        <v>1.3993862618055561</v>
      </c>
      <c r="V19" s="133"/>
      <c r="X19" s="50"/>
    </row>
    <row r="20" spans="1:24" x14ac:dyDescent="0.2">
      <c r="A20" s="58" t="s">
        <v>16</v>
      </c>
      <c r="B20" s="72">
        <v>22.030626000000002</v>
      </c>
      <c r="C20" s="7">
        <v>0.77800000000000002</v>
      </c>
      <c r="D20" s="59">
        <v>1.0689259735200001</v>
      </c>
      <c r="E20" s="72">
        <v>28.317</v>
      </c>
      <c r="F20" s="7">
        <v>1</v>
      </c>
      <c r="G20" s="59">
        <v>1.3739408399999999</v>
      </c>
      <c r="H20" s="72">
        <v>45.930174000000001</v>
      </c>
      <c r="I20" s="7">
        <v>1.6220000000000001</v>
      </c>
      <c r="J20" s="59">
        <v>2.2285320424799999</v>
      </c>
      <c r="K20" s="72">
        <v>3.4829910000000002</v>
      </c>
      <c r="L20" s="7">
        <v>0.12300000000000001</v>
      </c>
      <c r="M20" s="59">
        <v>0.16899472332000001</v>
      </c>
      <c r="N20" s="72">
        <v>9.7693649999999987</v>
      </c>
      <c r="O20" s="7">
        <v>0.34499999999999997</v>
      </c>
      <c r="P20" s="59">
        <v>0.47400958979999996</v>
      </c>
      <c r="Q20" s="72">
        <v>27.382538999999998</v>
      </c>
      <c r="R20" s="7">
        <v>0.96699999999999986</v>
      </c>
      <c r="S20" s="59">
        <v>1.3286007922799998</v>
      </c>
      <c r="V20" s="133"/>
      <c r="W20" s="177"/>
      <c r="X20" s="50"/>
    </row>
    <row r="21" spans="1:24" x14ac:dyDescent="0.2">
      <c r="A21" s="58" t="s">
        <v>26</v>
      </c>
      <c r="B21" s="72">
        <v>97.070675999999992</v>
      </c>
      <c r="C21" s="7">
        <v>3.4279999999999995</v>
      </c>
      <c r="D21" s="59">
        <v>3.4691105221305163</v>
      </c>
      <c r="E21" s="72">
        <v>98.713062000000008</v>
      </c>
      <c r="F21" s="7">
        <v>3.4860000000000002</v>
      </c>
      <c r="G21" s="59">
        <v>3.527806091058046</v>
      </c>
      <c r="H21" s="72">
        <v>139.03647000000001</v>
      </c>
      <c r="I21" s="7">
        <v>4.91</v>
      </c>
      <c r="J21" s="59">
        <v>4.9688835074856588</v>
      </c>
      <c r="K21" s="72">
        <v>3.0865529999999999</v>
      </c>
      <c r="L21" s="7">
        <v>0.109</v>
      </c>
      <c r="M21" s="59">
        <v>0.11030718988104618</v>
      </c>
      <c r="N21" s="72">
        <v>4.7289390000000004</v>
      </c>
      <c r="O21" s="7">
        <v>0.16700000000000001</v>
      </c>
      <c r="P21" s="59">
        <v>0.16900275880857535</v>
      </c>
      <c r="Q21" s="72">
        <v>45.052346999999997</v>
      </c>
      <c r="R21" s="7">
        <v>1.591</v>
      </c>
      <c r="S21" s="59">
        <v>1.6100801752361877</v>
      </c>
    </row>
    <row r="22" spans="1:24" x14ac:dyDescent="0.2">
      <c r="A22" s="58" t="s">
        <v>12</v>
      </c>
      <c r="B22" s="72">
        <v>8.6159999999999997</v>
      </c>
      <c r="C22" s="7">
        <v>0.30426952007627928</v>
      </c>
      <c r="D22" s="59">
        <v>0.33309455868530269</v>
      </c>
      <c r="E22" s="72">
        <v>9.7620000000000005</v>
      </c>
      <c r="F22" s="7">
        <v>0.34473990888865347</v>
      </c>
      <c r="G22" s="59">
        <v>0.377398918510437</v>
      </c>
      <c r="H22" s="72">
        <v>10.505000000000001</v>
      </c>
      <c r="I22" s="7">
        <v>0.37097856411343011</v>
      </c>
      <c r="J22" s="59">
        <v>0.40612329839706418</v>
      </c>
      <c r="K22" s="72">
        <v>0.68900000000000006</v>
      </c>
      <c r="L22" s="7">
        <v>2.4331673552989371E-2</v>
      </c>
      <c r="M22" s="59">
        <v>2.6636739894866944E-2</v>
      </c>
      <c r="N22" s="72">
        <v>1.835</v>
      </c>
      <c r="O22" s="7">
        <v>6.4802062365363566E-2</v>
      </c>
      <c r="P22" s="59">
        <v>7.0941099720001219E-2</v>
      </c>
      <c r="Q22" s="72">
        <v>2.5779999999999998</v>
      </c>
      <c r="R22" s="7">
        <v>9.1040717590140194E-2</v>
      </c>
      <c r="S22" s="59">
        <v>9.9665479606628402E-2</v>
      </c>
    </row>
    <row r="23" spans="1:24" x14ac:dyDescent="0.2">
      <c r="A23" s="58" t="s">
        <v>18</v>
      </c>
      <c r="B23" s="72">
        <v>2809.0046722355942</v>
      </c>
      <c r="C23" s="7">
        <v>99.2</v>
      </c>
      <c r="D23" s="59">
        <v>118.56808721506442</v>
      </c>
      <c r="E23" s="72">
        <v>2809.0046722355942</v>
      </c>
      <c r="F23" s="7">
        <v>99.2</v>
      </c>
      <c r="G23" s="59">
        <v>118.56808721506442</v>
      </c>
      <c r="H23" s="72">
        <v>2809.0046722355942</v>
      </c>
      <c r="I23" s="7">
        <v>99.2</v>
      </c>
      <c r="J23" s="59">
        <v>118.56808721506442</v>
      </c>
      <c r="K23" s="72">
        <v>0</v>
      </c>
      <c r="L23" s="7">
        <v>0</v>
      </c>
      <c r="M23" s="59">
        <v>0</v>
      </c>
      <c r="N23" s="72">
        <v>0</v>
      </c>
      <c r="O23" s="7">
        <v>0</v>
      </c>
      <c r="P23" s="59">
        <v>0</v>
      </c>
      <c r="Q23" s="72">
        <v>0</v>
      </c>
      <c r="R23" s="7">
        <v>0</v>
      </c>
      <c r="S23" s="59">
        <v>0</v>
      </c>
    </row>
    <row r="24" spans="1:24" x14ac:dyDescent="0.2">
      <c r="A24" s="58" t="s">
        <v>19</v>
      </c>
      <c r="B24" s="72">
        <v>1296.8993345603851</v>
      </c>
      <c r="C24" s="7">
        <v>45.8</v>
      </c>
      <c r="D24" s="59">
        <v>49.921999999999997</v>
      </c>
      <c r="E24" s="72">
        <v>1296.8993345603851</v>
      </c>
      <c r="F24" s="7">
        <v>45.8</v>
      </c>
      <c r="G24" s="59">
        <v>49.921999999999997</v>
      </c>
      <c r="H24" s="72">
        <v>1296.8993345603851</v>
      </c>
      <c r="I24" s="7">
        <v>45.8</v>
      </c>
      <c r="J24" s="59">
        <v>49.921999999999997</v>
      </c>
      <c r="K24" s="72">
        <v>0</v>
      </c>
      <c r="L24" s="7">
        <v>0</v>
      </c>
      <c r="M24" s="59">
        <v>0</v>
      </c>
      <c r="N24" s="72">
        <v>0</v>
      </c>
      <c r="O24" s="7">
        <v>0</v>
      </c>
      <c r="P24" s="59">
        <v>0</v>
      </c>
      <c r="Q24" s="72">
        <v>0</v>
      </c>
      <c r="R24" s="7">
        <v>0</v>
      </c>
      <c r="S24" s="59">
        <v>0</v>
      </c>
    </row>
    <row r="25" spans="1:24" x14ac:dyDescent="0.2">
      <c r="A25" s="58" t="s">
        <v>151</v>
      </c>
      <c r="B25" s="72">
        <v>52.938660181132072</v>
      </c>
      <c r="C25" s="7">
        <v>1.8695010128591332</v>
      </c>
      <c r="D25" s="59">
        <v>2.5140567148295361</v>
      </c>
      <c r="E25" s="72">
        <v>52.938660181132072</v>
      </c>
      <c r="F25" s="7">
        <v>1.8695010128591332</v>
      </c>
      <c r="G25" s="59">
        <v>2.5140567148295361</v>
      </c>
      <c r="H25" s="72">
        <v>52.938660181132072</v>
      </c>
      <c r="I25" s="7">
        <v>1.8695010128591332</v>
      </c>
      <c r="J25" s="59">
        <v>2.5140567148295361</v>
      </c>
      <c r="K25" s="72">
        <v>0</v>
      </c>
      <c r="L25" s="7">
        <v>0</v>
      </c>
      <c r="M25" s="59">
        <v>0</v>
      </c>
      <c r="N25" s="72">
        <v>0</v>
      </c>
      <c r="O25" s="7">
        <v>0</v>
      </c>
      <c r="P25" s="59">
        <v>0</v>
      </c>
      <c r="Q25" s="72">
        <v>0</v>
      </c>
      <c r="R25" s="7">
        <v>0</v>
      </c>
      <c r="S25" s="59">
        <v>0</v>
      </c>
    </row>
    <row r="26" spans="1:24" ht="15" thickBot="1" x14ac:dyDescent="0.25">
      <c r="A26" s="137" t="s">
        <v>20</v>
      </c>
      <c r="B26" s="72">
        <v>0.39817414696304687</v>
      </c>
      <c r="C26" s="7">
        <v>1.4061519999999999E-2</v>
      </c>
      <c r="D26" s="59">
        <v>1.4087401319552599E-2</v>
      </c>
      <c r="E26" s="72">
        <v>0.39817414696304687</v>
      </c>
      <c r="F26" s="7">
        <v>1.4061519999999999E-2</v>
      </c>
      <c r="G26" s="59">
        <v>1.4087401319552599E-2</v>
      </c>
      <c r="H26" s="72">
        <v>0.39817414696304687</v>
      </c>
      <c r="I26" s="7">
        <v>1.4061519999999999E-2</v>
      </c>
      <c r="J26" s="59">
        <v>1.4087401319552599E-2</v>
      </c>
      <c r="K26" s="72">
        <v>0</v>
      </c>
      <c r="L26" s="7">
        <v>0</v>
      </c>
      <c r="M26" s="59">
        <v>0</v>
      </c>
      <c r="N26" s="72">
        <v>0</v>
      </c>
      <c r="O26" s="7">
        <v>0</v>
      </c>
      <c r="P26" s="59">
        <v>0</v>
      </c>
      <c r="Q26" s="72">
        <v>0</v>
      </c>
      <c r="R26" s="7">
        <v>0</v>
      </c>
      <c r="S26" s="59">
        <v>0</v>
      </c>
    </row>
    <row r="27" spans="1:24" ht="18" customHeight="1" thickBot="1" x14ac:dyDescent="0.25">
      <c r="A27" s="75" t="s">
        <v>42</v>
      </c>
      <c r="B27" s="79">
        <f>SUM(B6:B26)</f>
        <v>208885.47436442948</v>
      </c>
      <c r="C27" s="83">
        <f t="shared" ref="C27:S27" si="0">SUM(C6:C26)</f>
        <v>7376.6831007362498</v>
      </c>
      <c r="D27" s="80">
        <f t="shared" si="0"/>
        <v>7899.5856334230139</v>
      </c>
      <c r="E27" s="79">
        <f t="shared" si="0"/>
        <v>229055.03671532255</v>
      </c>
      <c r="F27" s="83">
        <f t="shared" si="0"/>
        <v>8088.9606142755729</v>
      </c>
      <c r="G27" s="80">
        <f t="shared" si="0"/>
        <v>8715.0144474674325</v>
      </c>
      <c r="H27" s="79">
        <f t="shared" si="0"/>
        <v>251184.97465198603</v>
      </c>
      <c r="I27" s="83">
        <f t="shared" si="0"/>
        <v>8870.4677632201456</v>
      </c>
      <c r="J27" s="80">
        <f t="shared" si="0"/>
        <v>9604.3233850524266</v>
      </c>
      <c r="K27" s="79">
        <f t="shared" si="0"/>
        <v>36904.705419922524</v>
      </c>
      <c r="L27" s="83">
        <f t="shared" si="0"/>
        <v>1303.270311824082</v>
      </c>
      <c r="M27" s="80">
        <f t="shared" si="0"/>
        <v>1511.7552152399485</v>
      </c>
      <c r="N27" s="79">
        <f t="shared" si="0"/>
        <v>57099.830769844048</v>
      </c>
      <c r="O27" s="83">
        <f t="shared" si="0"/>
        <v>2016.4505692638359</v>
      </c>
      <c r="P27" s="80">
        <f t="shared" si="0"/>
        <v>2328.0594793226633</v>
      </c>
      <c r="Q27" s="79">
        <f t="shared" si="0"/>
        <v>79197.992140187023</v>
      </c>
      <c r="R27" s="83">
        <f t="shared" si="0"/>
        <v>2796.8355454386774</v>
      </c>
      <c r="S27" s="80">
        <f t="shared" si="0"/>
        <v>3217.1545635291413</v>
      </c>
    </row>
    <row r="28" spans="1:24" ht="18" customHeight="1" thickBot="1" x14ac:dyDescent="0.25">
      <c r="A28" s="75" t="s">
        <v>43</v>
      </c>
      <c r="B28" s="76">
        <v>226905.5632132499</v>
      </c>
      <c r="C28" s="77">
        <v>8013.0509310043399</v>
      </c>
      <c r="D28" s="78">
        <v>8530.0990681033545</v>
      </c>
      <c r="E28" s="76">
        <f>E27</f>
        <v>229055.03671532255</v>
      </c>
      <c r="F28" s="77">
        <f t="shared" ref="F28:G28" si="1">F27</f>
        <v>8088.9606142755729</v>
      </c>
      <c r="G28" s="78">
        <f t="shared" si="1"/>
        <v>8715.0144474674325</v>
      </c>
      <c r="H28" s="76">
        <v>249214.37979638396</v>
      </c>
      <c r="I28" s="77">
        <v>8800.8750855099042</v>
      </c>
      <c r="J28" s="78">
        <v>9424.0229097520296</v>
      </c>
      <c r="K28" s="76">
        <v>52890.12792512562</v>
      </c>
      <c r="L28" s="77">
        <v>1867.7871216981184</v>
      </c>
      <c r="M28" s="78">
        <v>2020.7679930423549</v>
      </c>
      <c r="N28" s="76">
        <f>N27</f>
        <v>57099.830769844048</v>
      </c>
      <c r="O28" s="77">
        <f t="shared" ref="O28:P28" si="2">O27</f>
        <v>2016.4505692638359</v>
      </c>
      <c r="P28" s="78">
        <f t="shared" si="2"/>
        <v>2328.0594793226633</v>
      </c>
      <c r="Q28" s="76">
        <v>75198.944508260058</v>
      </c>
      <c r="R28" s="77">
        <v>2655.611276203696</v>
      </c>
      <c r="S28" s="78">
        <v>2914.6918346910288</v>
      </c>
    </row>
    <row r="29" spans="1:24" x14ac:dyDescent="0.2">
      <c r="A29" s="65" t="s">
        <v>39</v>
      </c>
      <c r="B29" s="84"/>
      <c r="C29" s="84"/>
      <c r="D29" s="84"/>
      <c r="E29" s="84"/>
      <c r="F29" s="84"/>
      <c r="G29" s="223"/>
      <c r="H29" s="84"/>
      <c r="I29" s="84"/>
      <c r="J29" s="84"/>
      <c r="K29" s="84"/>
      <c r="L29" s="84"/>
      <c r="M29" s="84"/>
      <c r="N29" s="84"/>
      <c r="O29" s="84"/>
      <c r="P29" s="223"/>
      <c r="Q29" s="84"/>
      <c r="R29" s="84"/>
      <c r="S29" s="84"/>
    </row>
    <row r="30" spans="1:24" ht="17.25" x14ac:dyDescent="0.25">
      <c r="A30" s="202" t="s">
        <v>160</v>
      </c>
      <c r="B30" s="65"/>
      <c r="C30" s="65"/>
      <c r="D30" s="65"/>
    </row>
    <row r="31" spans="1:24" ht="17.25" x14ac:dyDescent="0.25">
      <c r="A31" s="202" t="s">
        <v>161</v>
      </c>
      <c r="B31" s="65"/>
      <c r="C31" s="65"/>
      <c r="D31" s="65"/>
    </row>
    <row r="32" spans="1:24" x14ac:dyDescent="0.2">
      <c r="A32" s="202" t="s">
        <v>159</v>
      </c>
      <c r="B32" s="65"/>
      <c r="C32" s="65"/>
      <c r="D32" s="65"/>
    </row>
    <row r="37" spans="1:33" ht="15" x14ac:dyDescent="0.25">
      <c r="A37" s="24" t="s">
        <v>142</v>
      </c>
      <c r="U37" s="24" t="s">
        <v>143</v>
      </c>
    </row>
    <row r="38" spans="1:33" ht="15" thickBot="1" x14ac:dyDescent="0.25"/>
    <row r="39" spans="1:33" ht="32.25" customHeight="1" thickBot="1" x14ac:dyDescent="0.25">
      <c r="A39" s="232" t="s">
        <v>29</v>
      </c>
      <c r="B39" s="224" t="s">
        <v>145</v>
      </c>
      <c r="C39" s="225"/>
      <c r="D39" s="226"/>
      <c r="E39" s="224" t="s">
        <v>146</v>
      </c>
      <c r="F39" s="225"/>
      <c r="G39" s="226"/>
      <c r="H39" s="224" t="s">
        <v>147</v>
      </c>
      <c r="I39" s="225"/>
      <c r="J39" s="226"/>
      <c r="K39" s="224" t="s">
        <v>148</v>
      </c>
      <c r="L39" s="225"/>
      <c r="M39" s="226"/>
      <c r="N39" s="224" t="s">
        <v>149</v>
      </c>
      <c r="O39" s="225"/>
      <c r="P39" s="226"/>
      <c r="Q39" s="224" t="s">
        <v>150</v>
      </c>
      <c r="R39" s="225"/>
      <c r="S39" s="226"/>
      <c r="U39" s="232" t="s">
        <v>29</v>
      </c>
      <c r="V39" s="224" t="s">
        <v>145</v>
      </c>
      <c r="W39" s="226"/>
      <c r="X39" s="224" t="s">
        <v>146</v>
      </c>
      <c r="Y39" s="226"/>
      <c r="Z39" s="224" t="s">
        <v>147</v>
      </c>
      <c r="AA39" s="226"/>
      <c r="AB39" s="224" t="s">
        <v>148</v>
      </c>
      <c r="AC39" s="226"/>
      <c r="AD39" s="224" t="s">
        <v>149</v>
      </c>
      <c r="AE39" s="226"/>
      <c r="AF39" s="224" t="s">
        <v>150</v>
      </c>
      <c r="AG39" s="226"/>
    </row>
    <row r="40" spans="1:33" ht="32.25" customHeight="1" thickBot="1" x14ac:dyDescent="0.25">
      <c r="A40" s="233"/>
      <c r="B40" s="66" t="s">
        <v>24</v>
      </c>
      <c r="C40" s="67" t="s">
        <v>34</v>
      </c>
      <c r="D40" s="68" t="s">
        <v>25</v>
      </c>
      <c r="E40" s="66" t="s">
        <v>24</v>
      </c>
      <c r="F40" s="67" t="s">
        <v>34</v>
      </c>
      <c r="G40" s="68" t="s">
        <v>25</v>
      </c>
      <c r="H40" s="66" t="s">
        <v>24</v>
      </c>
      <c r="I40" s="67" t="s">
        <v>34</v>
      </c>
      <c r="J40" s="68" t="s">
        <v>25</v>
      </c>
      <c r="K40" s="66" t="s">
        <v>24</v>
      </c>
      <c r="L40" s="67" t="s">
        <v>34</v>
      </c>
      <c r="M40" s="68" t="s">
        <v>25</v>
      </c>
      <c r="N40" s="66" t="s">
        <v>24</v>
      </c>
      <c r="O40" s="67" t="s">
        <v>34</v>
      </c>
      <c r="P40" s="68" t="s">
        <v>25</v>
      </c>
      <c r="Q40" s="66" t="s">
        <v>24</v>
      </c>
      <c r="R40" s="67" t="s">
        <v>34</v>
      </c>
      <c r="S40" s="68" t="s">
        <v>25</v>
      </c>
      <c r="U40" s="233"/>
      <c r="V40" s="66" t="s">
        <v>40</v>
      </c>
      <c r="W40" s="68" t="s">
        <v>25</v>
      </c>
      <c r="X40" s="66" t="s">
        <v>40</v>
      </c>
      <c r="Y40" s="68" t="s">
        <v>25</v>
      </c>
      <c r="Z40" s="66" t="s">
        <v>40</v>
      </c>
      <c r="AA40" s="68" t="s">
        <v>25</v>
      </c>
      <c r="AB40" s="66" t="s">
        <v>40</v>
      </c>
      <c r="AC40" s="68" t="s">
        <v>25</v>
      </c>
      <c r="AD40" s="66" t="s">
        <v>40</v>
      </c>
      <c r="AE40" s="68" t="s">
        <v>25</v>
      </c>
      <c r="AF40" s="66" t="s">
        <v>40</v>
      </c>
      <c r="AG40" s="68" t="s">
        <v>25</v>
      </c>
    </row>
    <row r="41" spans="1:33" ht="15" customHeight="1" x14ac:dyDescent="0.2">
      <c r="A41" s="69" t="s">
        <v>6</v>
      </c>
      <c r="B41" s="70">
        <v>34756.153830932803</v>
      </c>
      <c r="C41" s="71">
        <v>1227.3953395816225</v>
      </c>
      <c r="D41" s="56">
        <v>1435.038838104555</v>
      </c>
      <c r="E41" s="70">
        <v>36548.601629606281</v>
      </c>
      <c r="F41" s="71">
        <v>1290.6946932798771</v>
      </c>
      <c r="G41" s="56">
        <v>1509.0468028202072</v>
      </c>
      <c r="H41" s="70">
        <v>39668.149816383288</v>
      </c>
      <c r="I41" s="71">
        <v>1400.8599009917466</v>
      </c>
      <c r="J41" s="56">
        <v>1637.8491100933275</v>
      </c>
      <c r="K41" s="70">
        <v>20721.453659672396</v>
      </c>
      <c r="L41" s="71">
        <v>731.76726558860037</v>
      </c>
      <c r="M41" s="56">
        <v>855.56333212994014</v>
      </c>
      <c r="N41" s="70">
        <v>22513.901458345877</v>
      </c>
      <c r="O41" s="71">
        <v>795.06661928685514</v>
      </c>
      <c r="P41" s="56">
        <v>929.57129684559243</v>
      </c>
      <c r="Q41" s="70">
        <v>25633.449645122881</v>
      </c>
      <c r="R41" s="71">
        <v>905.2318269987245</v>
      </c>
      <c r="S41" s="56">
        <v>1058.3736041187126</v>
      </c>
      <c r="U41" s="69" t="s">
        <v>0</v>
      </c>
      <c r="V41" s="10">
        <v>1048</v>
      </c>
      <c r="W41" s="9">
        <v>51.666399999999996</v>
      </c>
      <c r="X41" s="10">
        <v>1368.3</v>
      </c>
      <c r="Y41" s="9">
        <v>67.457189999999997</v>
      </c>
      <c r="Z41" s="10">
        <v>1752</v>
      </c>
      <c r="AA41" s="9">
        <v>86.373599999999996</v>
      </c>
      <c r="AB41" s="10">
        <v>635.70000000000005</v>
      </c>
      <c r="AC41" s="9">
        <v>31.340009999999999</v>
      </c>
      <c r="AD41" s="10">
        <v>956</v>
      </c>
      <c r="AE41" s="9">
        <v>47.130799999999994</v>
      </c>
      <c r="AF41" s="10">
        <v>1339.7</v>
      </c>
      <c r="AG41" s="9">
        <v>66.047209999999993</v>
      </c>
    </row>
    <row r="42" spans="1:33" x14ac:dyDescent="0.2">
      <c r="A42" s="58" t="s">
        <v>1</v>
      </c>
      <c r="B42" s="72">
        <v>105137</v>
      </c>
      <c r="C42" s="7">
        <v>3712.8580004944029</v>
      </c>
      <c r="D42" s="59">
        <v>4153</v>
      </c>
      <c r="E42" s="72">
        <v>112438</v>
      </c>
      <c r="F42" s="7">
        <v>3970.6889854151218</v>
      </c>
      <c r="G42" s="59">
        <v>4441</v>
      </c>
      <c r="H42" s="72">
        <v>118756</v>
      </c>
      <c r="I42" s="7">
        <v>4193.8058410142321</v>
      </c>
      <c r="J42" s="59">
        <v>4690</v>
      </c>
      <c r="K42" s="72">
        <v>3075</v>
      </c>
      <c r="L42" s="7">
        <v>108.59201186566374</v>
      </c>
      <c r="M42" s="59">
        <v>121.48</v>
      </c>
      <c r="N42" s="72">
        <v>10376</v>
      </c>
      <c r="O42" s="7">
        <v>366.42299678638273</v>
      </c>
      <c r="P42" s="59">
        <v>409.86</v>
      </c>
      <c r="Q42" s="72">
        <v>16694</v>
      </c>
      <c r="R42" s="7">
        <v>589.53985238549285</v>
      </c>
      <c r="S42" s="59">
        <v>659.4</v>
      </c>
      <c r="U42" s="73" t="s">
        <v>41</v>
      </c>
      <c r="V42" s="10">
        <v>60.322627010579666</v>
      </c>
      <c r="W42" s="9">
        <v>2.9865732632937991</v>
      </c>
      <c r="X42" s="10">
        <v>83.970204966495871</v>
      </c>
      <c r="Y42" s="9">
        <v>4.15736484789121</v>
      </c>
      <c r="Z42" s="10">
        <v>87.016400000000004</v>
      </c>
      <c r="AA42" s="9">
        <v>4.3081819640000001</v>
      </c>
      <c r="AB42" s="10">
        <v>55.340627010579666</v>
      </c>
      <c r="AC42" s="9">
        <v>2.7399144432937992</v>
      </c>
      <c r="AD42" s="10">
        <v>78.988204966495871</v>
      </c>
      <c r="AE42" s="9">
        <v>3.9107060278912105</v>
      </c>
      <c r="AF42" s="10">
        <v>82.034400000000005</v>
      </c>
      <c r="AG42" s="9">
        <v>4.0615231440000006</v>
      </c>
    </row>
    <row r="43" spans="1:33" x14ac:dyDescent="0.2">
      <c r="A43" s="58" t="s">
        <v>0</v>
      </c>
      <c r="B43" s="72">
        <v>6200.5253511000001</v>
      </c>
      <c r="C43" s="7">
        <v>218.9683</v>
      </c>
      <c r="D43" s="59">
        <v>249.58642562129776</v>
      </c>
      <c r="E43" s="72">
        <v>8078.4351669000007</v>
      </c>
      <c r="F43" s="7">
        <v>285.28570000000002</v>
      </c>
      <c r="G43" s="59">
        <v>325.17692352669258</v>
      </c>
      <c r="H43" s="72">
        <v>10333.3235403</v>
      </c>
      <c r="I43" s="7">
        <v>364.91589999999997</v>
      </c>
      <c r="J43" s="59">
        <v>415.94173738106804</v>
      </c>
      <c r="K43" s="72">
        <v>3742.7116922999999</v>
      </c>
      <c r="L43" s="7">
        <v>132.17189999999999</v>
      </c>
      <c r="M43" s="59">
        <v>150.65336895146743</v>
      </c>
      <c r="N43" s="72">
        <v>5620.6215081</v>
      </c>
      <c r="O43" s="7">
        <v>198.48929999999999</v>
      </c>
      <c r="P43" s="59">
        <v>226.24386685686218</v>
      </c>
      <c r="Q43" s="72">
        <v>7875.5098815000001</v>
      </c>
      <c r="R43" s="7">
        <v>278.11950000000002</v>
      </c>
      <c r="S43" s="59">
        <v>317.00868071123779</v>
      </c>
      <c r="U43" s="58" t="s">
        <v>1</v>
      </c>
      <c r="V43" s="10">
        <v>205.67500000000001</v>
      </c>
      <c r="W43" s="9">
        <v>10.182969249999999</v>
      </c>
      <c r="X43" s="10">
        <v>498.67500000000001</v>
      </c>
      <c r="Y43" s="9">
        <v>24.689399249999997</v>
      </c>
      <c r="Z43" s="10">
        <v>751.57399999999996</v>
      </c>
      <c r="AA43" s="9">
        <v>37.210428739999998</v>
      </c>
      <c r="AB43" s="10">
        <v>120</v>
      </c>
      <c r="AC43" s="9">
        <v>5.9412000000000003</v>
      </c>
      <c r="AD43" s="10">
        <v>413</v>
      </c>
      <c r="AE43" s="9">
        <v>20.447629999999997</v>
      </c>
      <c r="AF43" s="10">
        <v>665.899</v>
      </c>
      <c r="AG43" s="9">
        <v>32.96865949</v>
      </c>
    </row>
    <row r="44" spans="1:33" x14ac:dyDescent="0.2">
      <c r="A44" s="73" t="s">
        <v>3</v>
      </c>
      <c r="B44" s="72">
        <v>7099.0718999999999</v>
      </c>
      <c r="C44" s="74">
        <v>250.7</v>
      </c>
      <c r="D44" s="59">
        <v>278.276383193046</v>
      </c>
      <c r="E44" s="72">
        <v>10035.410700883191</v>
      </c>
      <c r="F44" s="74">
        <v>354.3952643600378</v>
      </c>
      <c r="G44" s="59">
        <v>393.37787150719868</v>
      </c>
      <c r="H44" s="72">
        <v>13885.629369026548</v>
      </c>
      <c r="I44" s="74">
        <v>490.36371681415926</v>
      </c>
      <c r="J44" s="59">
        <v>544.30251920280523</v>
      </c>
      <c r="K44" s="72">
        <v>4134.2820000000002</v>
      </c>
      <c r="L44" s="74">
        <v>146</v>
      </c>
      <c r="M44" s="59">
        <v>162.05964079052538</v>
      </c>
      <c r="N44" s="72">
        <v>7070.6208008831909</v>
      </c>
      <c r="O44" s="74">
        <v>249.69526436003781</v>
      </c>
      <c r="P44" s="59">
        <v>277.16112910467814</v>
      </c>
      <c r="Q44" s="72">
        <v>10920.839469026549</v>
      </c>
      <c r="R44" s="74">
        <v>385.66371681415927</v>
      </c>
      <c r="S44" s="59">
        <v>428.08577680028463</v>
      </c>
      <c r="U44" s="58" t="s">
        <v>22</v>
      </c>
      <c r="V44" s="10">
        <v>24.873000000000001</v>
      </c>
      <c r="W44" s="9">
        <v>1.2262389</v>
      </c>
      <c r="X44" s="10">
        <v>26.998000000000001</v>
      </c>
      <c r="Y44" s="9">
        <v>1.3310013999999999</v>
      </c>
      <c r="Z44" s="10">
        <v>28.101000000000003</v>
      </c>
      <c r="AA44" s="9">
        <v>1.3853793000000001</v>
      </c>
      <c r="AB44" s="10">
        <v>0</v>
      </c>
      <c r="AC44" s="9">
        <v>0</v>
      </c>
      <c r="AD44" s="10">
        <v>2.125</v>
      </c>
      <c r="AE44" s="9">
        <v>0.10476249999999999</v>
      </c>
      <c r="AF44" s="10">
        <v>3.2280000000000002</v>
      </c>
      <c r="AG44" s="9">
        <v>0.15914039999999999</v>
      </c>
    </row>
    <row r="45" spans="1:33" x14ac:dyDescent="0.2">
      <c r="A45" s="58" t="s">
        <v>178</v>
      </c>
      <c r="B45" s="72">
        <v>3465.9569019999999</v>
      </c>
      <c r="C45" s="7">
        <v>122.39844976515873</v>
      </c>
      <c r="D45" s="59">
        <v>139.52349536642748</v>
      </c>
      <c r="E45" s="72">
        <v>6560.7568020000008</v>
      </c>
      <c r="F45" s="7">
        <v>231.68968471236363</v>
      </c>
      <c r="G45" s="59">
        <v>264.1059156667219</v>
      </c>
      <c r="H45" s="72">
        <v>9460.9568020000006</v>
      </c>
      <c r="I45" s="7">
        <v>334.10872627750115</v>
      </c>
      <c r="J45" s="59">
        <v>380.85463837248193</v>
      </c>
      <c r="K45" s="72">
        <v>2196.0001000000002</v>
      </c>
      <c r="L45" s="7">
        <v>77.550591517463019</v>
      </c>
      <c r="M45" s="59">
        <v>88.400871228439854</v>
      </c>
      <c r="N45" s="72">
        <v>5290.8</v>
      </c>
      <c r="O45" s="7">
        <v>186.84182646466786</v>
      </c>
      <c r="P45" s="59">
        <v>212.98329152873424</v>
      </c>
      <c r="Q45" s="72">
        <v>8191</v>
      </c>
      <c r="R45" s="7">
        <v>289.26086802980541</v>
      </c>
      <c r="S45" s="59">
        <v>329.73201423449422</v>
      </c>
      <c r="U45" s="58" t="s">
        <v>14</v>
      </c>
      <c r="V45" s="10">
        <v>9.5229999999999997</v>
      </c>
      <c r="W45" s="9">
        <v>0.46948389999999995</v>
      </c>
      <c r="X45" s="10">
        <v>9.5229999999999997</v>
      </c>
      <c r="Y45" s="9">
        <v>0.46948389999999995</v>
      </c>
      <c r="Z45" s="10">
        <v>9.5229999999999997</v>
      </c>
      <c r="AA45" s="9">
        <v>0.46948389999999995</v>
      </c>
      <c r="AB45" s="10">
        <v>0</v>
      </c>
      <c r="AC45" s="9">
        <v>0</v>
      </c>
      <c r="AD45" s="10">
        <v>0</v>
      </c>
      <c r="AE45" s="9">
        <v>0</v>
      </c>
      <c r="AF45" s="10">
        <v>0</v>
      </c>
      <c r="AG45" s="9">
        <v>0</v>
      </c>
    </row>
    <row r="46" spans="1:33" ht="15" thickBot="1" x14ac:dyDescent="0.25">
      <c r="A46" s="58" t="s">
        <v>11</v>
      </c>
      <c r="B46" s="72">
        <v>1347.5</v>
      </c>
      <c r="C46" s="7">
        <v>47.586255606172969</v>
      </c>
      <c r="D46" s="59">
        <v>53.99747214852416</v>
      </c>
      <c r="E46" s="72">
        <v>2075</v>
      </c>
      <c r="F46" s="7">
        <v>73.277536462195854</v>
      </c>
      <c r="G46" s="59">
        <v>83.150096258395266</v>
      </c>
      <c r="H46" s="72">
        <v>2847</v>
      </c>
      <c r="I46" s="7">
        <v>100.54031147367306</v>
      </c>
      <c r="J46" s="59">
        <v>114.08593930007294</v>
      </c>
      <c r="K46" s="72">
        <v>751.8</v>
      </c>
      <c r="L46" s="7">
        <v>26.549422608327152</v>
      </c>
      <c r="M46" s="59">
        <v>30.126381863644127</v>
      </c>
      <c r="N46" s="72">
        <v>1480</v>
      </c>
      <c r="O46" s="7">
        <v>52.265423597132461</v>
      </c>
      <c r="P46" s="59">
        <v>59.307056608397588</v>
      </c>
      <c r="Q46" s="72">
        <v>2252</v>
      </c>
      <c r="R46" s="7">
        <v>79.528198608609671</v>
      </c>
      <c r="S46" s="59">
        <v>90.242899650075259</v>
      </c>
      <c r="U46" s="58" t="s">
        <v>13</v>
      </c>
      <c r="V46" s="10">
        <v>0.34860156079999999</v>
      </c>
      <c r="W46" s="9">
        <v>1.7216987041999997E-2</v>
      </c>
      <c r="X46" s="10">
        <v>0.34860156079999999</v>
      </c>
      <c r="Y46" s="9">
        <v>1.7216987041999997E-2</v>
      </c>
      <c r="Z46" s="10">
        <v>0.34860156079999999</v>
      </c>
      <c r="AA46" s="9">
        <v>1.7216987041999997E-2</v>
      </c>
      <c r="AB46" s="10">
        <v>0</v>
      </c>
      <c r="AC46" s="9">
        <v>0</v>
      </c>
      <c r="AD46" s="10">
        <v>0</v>
      </c>
      <c r="AE46" s="9">
        <v>0</v>
      </c>
      <c r="AF46" s="10">
        <v>0</v>
      </c>
      <c r="AG46" s="9">
        <v>0</v>
      </c>
    </row>
    <row r="47" spans="1:33" ht="18" customHeight="1" thickBot="1" x14ac:dyDescent="0.25">
      <c r="A47" s="58" t="s">
        <v>4</v>
      </c>
      <c r="B47" s="72">
        <v>37511</v>
      </c>
      <c r="C47" s="7">
        <v>1324.6812868594836</v>
      </c>
      <c r="D47" s="59">
        <v>1016</v>
      </c>
      <c r="E47" s="72">
        <v>38400</v>
      </c>
      <c r="F47" s="7">
        <v>1356.0758554931667</v>
      </c>
      <c r="G47" s="59">
        <v>1040</v>
      </c>
      <c r="H47" s="72">
        <v>39647</v>
      </c>
      <c r="I47" s="7">
        <v>1400.1130063212911</v>
      </c>
      <c r="J47" s="59">
        <v>1072</v>
      </c>
      <c r="K47" s="72">
        <v>927</v>
      </c>
      <c r="L47" s="7">
        <v>32.736518699014724</v>
      </c>
      <c r="M47" s="59">
        <v>24.3</v>
      </c>
      <c r="N47" s="72">
        <v>1816</v>
      </c>
      <c r="O47" s="7">
        <v>64.131087332697675</v>
      </c>
      <c r="P47" s="59">
        <v>47.6</v>
      </c>
      <c r="Q47" s="72">
        <v>3063</v>
      </c>
      <c r="R47" s="7">
        <v>108.16823816082211</v>
      </c>
      <c r="S47" s="59">
        <v>80.3</v>
      </c>
      <c r="U47" s="75" t="s">
        <v>42</v>
      </c>
      <c r="V47" s="79">
        <f>SUM(V41:V46)</f>
        <v>1348.7422285713797</v>
      </c>
      <c r="W47" s="83">
        <f t="shared" ref="W47:AG47" si="3">SUM(W41:W46)</f>
        <v>66.548882300335791</v>
      </c>
      <c r="X47" s="79">
        <f t="shared" si="3"/>
        <v>1987.8148065272958</v>
      </c>
      <c r="Y47" s="80">
        <f t="shared" si="3"/>
        <v>98.121656384933218</v>
      </c>
      <c r="Z47" s="79">
        <f t="shared" si="3"/>
        <v>2628.5630015608003</v>
      </c>
      <c r="AA47" s="80">
        <f t="shared" si="3"/>
        <v>129.76429089104198</v>
      </c>
      <c r="AB47" s="79">
        <f t="shared" si="3"/>
        <v>811.04062701057967</v>
      </c>
      <c r="AC47" s="80">
        <f t="shared" si="3"/>
        <v>40.0211244432938</v>
      </c>
      <c r="AD47" s="79">
        <f t="shared" si="3"/>
        <v>1450.1132049664959</v>
      </c>
      <c r="AE47" s="80">
        <f t="shared" si="3"/>
        <v>71.593898527891199</v>
      </c>
      <c r="AF47" s="79">
        <f t="shared" si="3"/>
        <v>2090.8614000000002</v>
      </c>
      <c r="AG47" s="80">
        <f t="shared" si="3"/>
        <v>103.236533034</v>
      </c>
    </row>
    <row r="48" spans="1:33" ht="18" customHeight="1" thickBot="1" x14ac:dyDescent="0.25">
      <c r="A48" s="58" t="s">
        <v>2</v>
      </c>
      <c r="B48" s="72">
        <v>5068.7430000000004</v>
      </c>
      <c r="C48" s="7">
        <v>179</v>
      </c>
      <c r="D48" s="59">
        <v>202.84296632508151</v>
      </c>
      <c r="E48" s="72">
        <v>5850.2921999999999</v>
      </c>
      <c r="F48" s="7">
        <v>206.6</v>
      </c>
      <c r="G48" s="59">
        <v>234.1193119707365</v>
      </c>
      <c r="H48" s="72">
        <v>6258.0569999999998</v>
      </c>
      <c r="I48" s="7">
        <v>221</v>
      </c>
      <c r="J48" s="59">
        <v>250.43740535107824</v>
      </c>
      <c r="K48" s="72">
        <v>263.34810000000004</v>
      </c>
      <c r="L48" s="7">
        <v>9.3000000000000007</v>
      </c>
      <c r="M48" s="59">
        <v>10.538768641470716</v>
      </c>
      <c r="N48" s="72">
        <v>1047.729</v>
      </c>
      <c r="O48" s="7">
        <v>37</v>
      </c>
      <c r="P48" s="59">
        <v>41.928434380044777</v>
      </c>
      <c r="Q48" s="72">
        <v>1446.9987000000001</v>
      </c>
      <c r="R48" s="7">
        <v>51.1</v>
      </c>
      <c r="S48" s="59">
        <v>57.906567481629409</v>
      </c>
      <c r="U48" s="75" t="s">
        <v>43</v>
      </c>
      <c r="V48" s="76">
        <v>1553.9067731548112</v>
      </c>
      <c r="W48" s="77">
        <v>76.933924338894698</v>
      </c>
      <c r="X48" s="79">
        <f>X47</f>
        <v>1987.8148065272958</v>
      </c>
      <c r="Y48" s="80">
        <f>Y47</f>
        <v>98.121656384933218</v>
      </c>
      <c r="Z48" s="79">
        <v>2823.6604830771362</v>
      </c>
      <c r="AA48" s="80">
        <v>139.79943051714901</v>
      </c>
      <c r="AB48" s="79">
        <v>1018.2769014723227</v>
      </c>
      <c r="AC48" s="80">
        <v>50.414889391894697</v>
      </c>
      <c r="AD48" s="79">
        <f>AD47</f>
        <v>1450.1132049664959</v>
      </c>
      <c r="AE48" s="80">
        <f>AE47</f>
        <v>71.593898527891199</v>
      </c>
      <c r="AF48" s="79">
        <v>2288.0306113946472</v>
      </c>
      <c r="AG48" s="80">
        <v>113.280395570149</v>
      </c>
    </row>
    <row r="49" spans="1:33" ht="17.25" x14ac:dyDescent="0.25">
      <c r="A49" s="58" t="s">
        <v>21</v>
      </c>
      <c r="B49" s="72">
        <v>392</v>
      </c>
      <c r="C49" s="7">
        <v>13.843274358159409</v>
      </c>
      <c r="D49" s="59">
        <v>19.019839999999999</v>
      </c>
      <c r="E49" s="72">
        <v>735</v>
      </c>
      <c r="F49" s="7">
        <v>25.956139421548894</v>
      </c>
      <c r="G49" s="59">
        <v>35.662199999999999</v>
      </c>
      <c r="H49" s="72">
        <v>1336</v>
      </c>
      <c r="I49" s="7">
        <v>47.180139139033088</v>
      </c>
      <c r="J49" s="59">
        <v>64.822720000000004</v>
      </c>
      <c r="K49" s="72">
        <v>291</v>
      </c>
      <c r="L49" s="7">
        <v>10.276512342409154</v>
      </c>
      <c r="M49" s="59">
        <v>14.11932</v>
      </c>
      <c r="N49" s="72">
        <v>634</v>
      </c>
      <c r="O49" s="7">
        <v>22.389377405798637</v>
      </c>
      <c r="P49" s="59">
        <v>30.761680000000002</v>
      </c>
      <c r="Q49" s="72">
        <v>1235</v>
      </c>
      <c r="R49" s="7">
        <v>43.613377123282831</v>
      </c>
      <c r="S49" s="59">
        <v>59.922200000000004</v>
      </c>
      <c r="U49" s="49" t="s">
        <v>115</v>
      </c>
    </row>
    <row r="50" spans="1:33" ht="17.25" x14ac:dyDescent="0.25">
      <c r="A50" s="58" t="s">
        <v>27</v>
      </c>
      <c r="B50" s="72">
        <v>1416.7211110010001</v>
      </c>
      <c r="C50" s="7">
        <v>50.03076282801851</v>
      </c>
      <c r="D50" s="59">
        <v>44.497934604709428</v>
      </c>
      <c r="E50" s="72">
        <v>1425.491</v>
      </c>
      <c r="F50" s="7">
        <v>50.340466857364831</v>
      </c>
      <c r="G50" s="59">
        <v>44.773388922526671</v>
      </c>
      <c r="H50" s="72">
        <v>1634.3910000000003</v>
      </c>
      <c r="I50" s="7">
        <v>57.717660769149283</v>
      </c>
      <c r="J50" s="59">
        <v>51.334749847229688</v>
      </c>
      <c r="K50" s="72">
        <v>311.23011100100001</v>
      </c>
      <c r="L50" s="7">
        <v>10.990928099763394</v>
      </c>
      <c r="M50" s="59">
        <v>9.7754575821586513</v>
      </c>
      <c r="N50" s="72">
        <v>320</v>
      </c>
      <c r="O50" s="7">
        <v>11.300632129109722</v>
      </c>
      <c r="P50" s="59">
        <v>10.050911899975892</v>
      </c>
      <c r="Q50" s="72">
        <v>528.9</v>
      </c>
      <c r="R50" s="7">
        <v>18.677826040894161</v>
      </c>
      <c r="S50" s="59">
        <v>16.612272824678904</v>
      </c>
      <c r="U50" s="202" t="s">
        <v>162</v>
      </c>
    </row>
    <row r="51" spans="1:33" x14ac:dyDescent="0.2">
      <c r="A51" s="58" t="s">
        <v>179</v>
      </c>
      <c r="B51" s="72">
        <v>124.09726692019676</v>
      </c>
      <c r="C51" s="7">
        <v>4.3824298802908768</v>
      </c>
      <c r="D51" s="59">
        <v>5.9373875948392731</v>
      </c>
      <c r="E51" s="72">
        <v>169.40379389173862</v>
      </c>
      <c r="F51" s="7">
        <v>5.9824061126439458</v>
      </c>
      <c r="G51" s="59">
        <v>8.1050615322441235</v>
      </c>
      <c r="H51" s="72">
        <v>226.69397721229254</v>
      </c>
      <c r="I51" s="7">
        <v>8.0055788823778133</v>
      </c>
      <c r="J51" s="59">
        <v>10.846089051990127</v>
      </c>
      <c r="K51" s="72">
        <v>33.697229999999998</v>
      </c>
      <c r="L51" s="7">
        <v>1.19</v>
      </c>
      <c r="M51" s="59">
        <v>1.6122314402871345</v>
      </c>
      <c r="N51" s="72">
        <v>101.035056</v>
      </c>
      <c r="O51" s="7">
        <v>3.5680000000000001</v>
      </c>
      <c r="P51" s="59">
        <v>4.8339846881886519</v>
      </c>
      <c r="Q51" s="72">
        <v>135.04377299999999</v>
      </c>
      <c r="R51" s="7">
        <v>4.7689999999999992</v>
      </c>
      <c r="S51" s="59">
        <v>6.4611191081759198</v>
      </c>
      <c r="U51" s="202" t="s">
        <v>163</v>
      </c>
    </row>
    <row r="52" spans="1:33" x14ac:dyDescent="0.2">
      <c r="A52" s="58" t="s">
        <v>17</v>
      </c>
      <c r="B52" s="72">
        <v>870.74775</v>
      </c>
      <c r="C52" s="7">
        <v>30.75</v>
      </c>
      <c r="D52" s="59">
        <v>35.295366903017495</v>
      </c>
      <c r="E52" s="72">
        <v>893.68452000000002</v>
      </c>
      <c r="F52" s="7">
        <v>31.560000000000002</v>
      </c>
      <c r="G52" s="59">
        <v>36.225098518999417</v>
      </c>
      <c r="H52" s="72">
        <v>904.16180999999995</v>
      </c>
      <c r="I52" s="7">
        <v>31.929999999999996</v>
      </c>
      <c r="J52" s="59">
        <v>36.649790738645478</v>
      </c>
      <c r="K52" s="72">
        <v>51.536940000000001</v>
      </c>
      <c r="L52" s="7">
        <v>1.82</v>
      </c>
      <c r="M52" s="59">
        <v>2.0890265939346939</v>
      </c>
      <c r="N52" s="72">
        <v>74.473709999999997</v>
      </c>
      <c r="O52" s="7">
        <v>2.63</v>
      </c>
      <c r="P52" s="59">
        <v>3.0187582099166179</v>
      </c>
      <c r="Q52" s="72">
        <v>84.950999999999993</v>
      </c>
      <c r="R52" s="7">
        <v>2.9999999999999996</v>
      </c>
      <c r="S52" s="59">
        <v>3.4434504295626818</v>
      </c>
    </row>
    <row r="53" spans="1:33" x14ac:dyDescent="0.2">
      <c r="A53" s="58" t="s">
        <v>22</v>
      </c>
      <c r="B53" s="72">
        <v>535.18846830000007</v>
      </c>
      <c r="C53" s="7">
        <v>18.899900000000002</v>
      </c>
      <c r="D53" s="59">
        <v>22.60307776263264</v>
      </c>
      <c r="E53" s="72">
        <v>565.0515764999999</v>
      </c>
      <c r="F53" s="7">
        <v>19.954499999999996</v>
      </c>
      <c r="G53" s="59">
        <v>23.864312256385105</v>
      </c>
      <c r="H53" s="72">
        <v>582.26264909999998</v>
      </c>
      <c r="I53" s="7">
        <v>20.5623</v>
      </c>
      <c r="J53" s="59">
        <v>24.5912023808899</v>
      </c>
      <c r="K53" s="72">
        <v>8.4950999999999999E-2</v>
      </c>
      <c r="L53" s="7">
        <v>3.0000000000000001E-3</v>
      </c>
      <c r="M53" s="59">
        <v>3.5878091041697526E-3</v>
      </c>
      <c r="N53" s="72">
        <v>29.948059200000003</v>
      </c>
      <c r="O53" s="7">
        <v>1.0576000000000001</v>
      </c>
      <c r="P53" s="59">
        <v>1.2648223028566437</v>
      </c>
      <c r="Q53" s="72">
        <v>47.159131799999997</v>
      </c>
      <c r="R53" s="7">
        <v>1.6654</v>
      </c>
      <c r="S53" s="59">
        <v>1.9917124273614353</v>
      </c>
    </row>
    <row r="54" spans="1:33" x14ac:dyDescent="0.2">
      <c r="A54" s="58" t="s">
        <v>15</v>
      </c>
      <c r="B54" s="72">
        <v>39.332312999999999</v>
      </c>
      <c r="C54" s="7">
        <v>1.389</v>
      </c>
      <c r="D54" s="59">
        <v>1.9976850129988875</v>
      </c>
      <c r="E54" s="72">
        <v>48.393753000000004</v>
      </c>
      <c r="F54" s="7">
        <v>1.7090000000000001</v>
      </c>
      <c r="G54" s="59">
        <v>2.4579148216091427</v>
      </c>
      <c r="H54" s="72">
        <v>52.981107000000002</v>
      </c>
      <c r="I54" s="7">
        <v>1.871</v>
      </c>
      <c r="J54" s="59">
        <v>2.6909061622180843</v>
      </c>
      <c r="K54" s="72">
        <v>13.903646999999999</v>
      </c>
      <c r="L54" s="7">
        <v>0.49099999999999999</v>
      </c>
      <c r="M54" s="59">
        <v>0.70616511258635983</v>
      </c>
      <c r="N54" s="72">
        <v>22.965087</v>
      </c>
      <c r="O54" s="7">
        <v>0.81100000000000005</v>
      </c>
      <c r="P54" s="59">
        <v>1.1663949211966147</v>
      </c>
      <c r="Q54" s="72">
        <v>27.552440999999998</v>
      </c>
      <c r="R54" s="7">
        <v>0.97299999999999998</v>
      </c>
      <c r="S54" s="59">
        <v>1.3993862618055561</v>
      </c>
    </row>
    <row r="55" spans="1:33" x14ac:dyDescent="0.2">
      <c r="A55" s="58" t="s">
        <v>16</v>
      </c>
      <c r="B55" s="72">
        <v>22.030626000000002</v>
      </c>
      <c r="C55" s="7">
        <v>0.77800000000000002</v>
      </c>
      <c r="D55" s="59">
        <v>1.0689259735200001</v>
      </c>
      <c r="E55" s="72">
        <v>28.317</v>
      </c>
      <c r="F55" s="7">
        <v>1</v>
      </c>
      <c r="G55" s="59">
        <v>1.3739408399999999</v>
      </c>
      <c r="H55" s="72">
        <v>45.930174000000001</v>
      </c>
      <c r="I55" s="7">
        <v>1.6220000000000001</v>
      </c>
      <c r="J55" s="59">
        <v>2.2285320424799999</v>
      </c>
      <c r="K55" s="72">
        <v>3.4829910000000002</v>
      </c>
      <c r="L55" s="7">
        <v>0.12300000000000001</v>
      </c>
      <c r="M55" s="59">
        <v>0.16899472332000001</v>
      </c>
      <c r="N55" s="72">
        <v>9.7693649999999987</v>
      </c>
      <c r="O55" s="7">
        <v>0.34499999999999997</v>
      </c>
      <c r="P55" s="59">
        <v>0.47400958979999996</v>
      </c>
      <c r="Q55" s="72">
        <v>27.382538999999998</v>
      </c>
      <c r="R55" s="7">
        <v>0.96699999999999986</v>
      </c>
      <c r="S55" s="59">
        <v>1.3286007922799998</v>
      </c>
    </row>
    <row r="56" spans="1:33" x14ac:dyDescent="0.2">
      <c r="A56" s="58" t="s">
        <v>26</v>
      </c>
      <c r="B56" s="72">
        <v>97.070675999999992</v>
      </c>
      <c r="C56" s="7">
        <v>3.4279999999999995</v>
      </c>
      <c r="D56" s="59">
        <v>3.4691105221305163</v>
      </c>
      <c r="E56" s="72">
        <v>98.713062000000008</v>
      </c>
      <c r="F56" s="7">
        <v>3.4860000000000002</v>
      </c>
      <c r="G56" s="59">
        <v>3.527806091058046</v>
      </c>
      <c r="H56" s="72">
        <v>139.03647000000001</v>
      </c>
      <c r="I56" s="7">
        <v>4.91</v>
      </c>
      <c r="J56" s="59">
        <v>4.9688835074856588</v>
      </c>
      <c r="K56" s="72">
        <v>3.0865529999999999</v>
      </c>
      <c r="L56" s="7">
        <v>0.109</v>
      </c>
      <c r="M56" s="59">
        <v>0.11030718988104618</v>
      </c>
      <c r="N56" s="72">
        <v>4.7289390000000004</v>
      </c>
      <c r="O56" s="7">
        <v>0.16700000000000001</v>
      </c>
      <c r="P56" s="59">
        <v>0.16900275880857535</v>
      </c>
      <c r="Q56" s="72">
        <v>45.052346999999997</v>
      </c>
      <c r="R56" s="7">
        <v>1.591</v>
      </c>
      <c r="S56" s="59">
        <v>1.6100801752361877</v>
      </c>
      <c r="U56" s="65"/>
      <c r="V56" s="65"/>
      <c r="W56" s="65"/>
      <c r="X56" s="65"/>
      <c r="Y56" s="65"/>
      <c r="Z56" s="65"/>
      <c r="AA56" s="65"/>
      <c r="AB56" s="65"/>
      <c r="AC56" s="65"/>
      <c r="AD56" s="65"/>
      <c r="AE56" s="65"/>
      <c r="AF56" s="65"/>
      <c r="AG56" s="65"/>
    </row>
    <row r="57" spans="1:33" x14ac:dyDescent="0.2">
      <c r="A57" s="58" t="s">
        <v>12</v>
      </c>
      <c r="B57" s="72">
        <v>8.6159999999999997</v>
      </c>
      <c r="C57" s="7">
        <v>0.30426952007627928</v>
      </c>
      <c r="D57" s="59">
        <v>0.33309455868530269</v>
      </c>
      <c r="E57" s="72">
        <v>9.7620000000000005</v>
      </c>
      <c r="F57" s="7">
        <v>0.34473990888865347</v>
      </c>
      <c r="G57" s="59">
        <v>0.377398918510437</v>
      </c>
      <c r="H57" s="72">
        <v>10.505000000000001</v>
      </c>
      <c r="I57" s="7">
        <v>0.37097856411343011</v>
      </c>
      <c r="J57" s="59">
        <v>0.40612329839706418</v>
      </c>
      <c r="K57" s="72">
        <v>0.68900000000000006</v>
      </c>
      <c r="L57" s="7">
        <v>2.4331673552989371E-2</v>
      </c>
      <c r="M57" s="59">
        <v>2.6636739894866944E-2</v>
      </c>
      <c r="N57" s="72">
        <v>1.835</v>
      </c>
      <c r="O57" s="7">
        <v>6.4802062365363566E-2</v>
      </c>
      <c r="P57" s="59">
        <v>7.0941099720001219E-2</v>
      </c>
      <c r="Q57" s="72">
        <v>2.5779999999999998</v>
      </c>
      <c r="R57" s="7">
        <v>9.1040717590140194E-2</v>
      </c>
      <c r="S57" s="59">
        <v>9.9665479606628402E-2</v>
      </c>
      <c r="U57" s="65"/>
      <c r="V57" s="65"/>
      <c r="W57" s="65"/>
      <c r="X57" s="65"/>
      <c r="Y57" s="65"/>
      <c r="Z57" s="65"/>
      <c r="AA57" s="65"/>
      <c r="AB57" s="65"/>
      <c r="AC57" s="65"/>
      <c r="AD57" s="65"/>
      <c r="AE57" s="65"/>
      <c r="AF57" s="65"/>
      <c r="AG57" s="65"/>
    </row>
    <row r="58" spans="1:33" x14ac:dyDescent="0.2">
      <c r="A58" s="58" t="s">
        <v>18</v>
      </c>
      <c r="B58" s="72">
        <v>2809.0046722355942</v>
      </c>
      <c r="C58" s="7">
        <v>99.2</v>
      </c>
      <c r="D58" s="59">
        <v>118.56808721506442</v>
      </c>
      <c r="E58" s="72">
        <v>2809.0046722355942</v>
      </c>
      <c r="F58" s="7">
        <v>99.2</v>
      </c>
      <c r="G58" s="59">
        <v>118.56808721506442</v>
      </c>
      <c r="H58" s="72">
        <v>2809.0046722355942</v>
      </c>
      <c r="I58" s="7">
        <v>99.2</v>
      </c>
      <c r="J58" s="59">
        <v>118.56808721506442</v>
      </c>
      <c r="K58" s="72">
        <v>0</v>
      </c>
      <c r="L58" s="7">
        <v>0</v>
      </c>
      <c r="M58" s="59">
        <v>0</v>
      </c>
      <c r="N58" s="72">
        <v>0</v>
      </c>
      <c r="O58" s="7">
        <v>0</v>
      </c>
      <c r="P58" s="59">
        <v>0</v>
      </c>
      <c r="Q58" s="72">
        <v>0</v>
      </c>
      <c r="R58" s="7">
        <v>0</v>
      </c>
      <c r="S58" s="59">
        <v>0</v>
      </c>
      <c r="U58" s="65"/>
      <c r="V58" s="65"/>
      <c r="W58" s="65"/>
      <c r="X58" s="65"/>
      <c r="Y58" s="81"/>
      <c r="Z58" s="81"/>
      <c r="AA58" s="81"/>
      <c r="AB58" s="81"/>
      <c r="AC58" s="65"/>
      <c r="AD58" s="65"/>
      <c r="AE58" s="65"/>
      <c r="AF58" s="65"/>
      <c r="AG58" s="65"/>
    </row>
    <row r="59" spans="1:33" x14ac:dyDescent="0.2">
      <c r="A59" s="58" t="s">
        <v>19</v>
      </c>
      <c r="B59" s="72">
        <v>1296.8993345603851</v>
      </c>
      <c r="C59" s="7">
        <v>45.8</v>
      </c>
      <c r="D59" s="59">
        <v>49.921999999999997</v>
      </c>
      <c r="E59" s="72">
        <v>1296.8993345603851</v>
      </c>
      <c r="F59" s="7">
        <v>45.8</v>
      </c>
      <c r="G59" s="59">
        <v>49.921999999999997</v>
      </c>
      <c r="H59" s="72">
        <v>1296.8993345603851</v>
      </c>
      <c r="I59" s="7">
        <v>45.8</v>
      </c>
      <c r="J59" s="59">
        <v>49.921999999999997</v>
      </c>
      <c r="K59" s="72">
        <v>0</v>
      </c>
      <c r="L59" s="7">
        <v>0</v>
      </c>
      <c r="M59" s="59">
        <v>0</v>
      </c>
      <c r="N59" s="72">
        <v>0</v>
      </c>
      <c r="O59" s="7">
        <v>0</v>
      </c>
      <c r="P59" s="59">
        <v>0</v>
      </c>
      <c r="Q59" s="72">
        <v>0</v>
      </c>
      <c r="R59" s="7">
        <v>0</v>
      </c>
      <c r="S59" s="59">
        <v>0</v>
      </c>
      <c r="U59" s="65"/>
      <c r="V59" s="65"/>
      <c r="W59" s="65"/>
      <c r="X59" s="65"/>
      <c r="Y59" s="81"/>
      <c r="Z59" s="81"/>
      <c r="AA59" s="81"/>
      <c r="AB59" s="81"/>
      <c r="AC59" s="65"/>
      <c r="AD59" s="65"/>
      <c r="AE59" s="65"/>
      <c r="AF59" s="65"/>
      <c r="AG59" s="65"/>
    </row>
    <row r="60" spans="1:33" x14ac:dyDescent="0.2">
      <c r="A60" s="58" t="s">
        <v>14</v>
      </c>
      <c r="B60" s="72">
        <v>48.410743199999999</v>
      </c>
      <c r="C60" s="7">
        <v>1.7096</v>
      </c>
      <c r="D60" s="59">
        <v>2.0445728148295363</v>
      </c>
      <c r="E60" s="72">
        <v>48.410743199999999</v>
      </c>
      <c r="F60" s="7">
        <v>1.7096</v>
      </c>
      <c r="G60" s="59">
        <v>2.0445728148295363</v>
      </c>
      <c r="H60" s="72">
        <v>48.410743199999999</v>
      </c>
      <c r="I60" s="7">
        <v>1.7096</v>
      </c>
      <c r="J60" s="59">
        <v>2.0445728148295363</v>
      </c>
      <c r="K60" s="72">
        <v>0</v>
      </c>
      <c r="L60" s="7">
        <v>0</v>
      </c>
      <c r="M60" s="59">
        <v>0</v>
      </c>
      <c r="N60" s="72">
        <v>0</v>
      </c>
      <c r="O60" s="7">
        <v>0</v>
      </c>
      <c r="P60" s="59">
        <v>0</v>
      </c>
      <c r="Q60" s="72">
        <v>0</v>
      </c>
      <c r="R60" s="7">
        <v>0</v>
      </c>
      <c r="S60" s="59">
        <v>0</v>
      </c>
      <c r="U60" s="65"/>
      <c r="V60" s="65"/>
      <c r="W60" s="65"/>
      <c r="X60" s="65"/>
      <c r="Y60" s="81"/>
      <c r="Z60" s="81"/>
      <c r="AA60" s="81"/>
      <c r="AB60" s="81"/>
      <c r="AC60" s="65"/>
      <c r="AD60" s="65"/>
      <c r="AE60" s="65"/>
      <c r="AF60" s="65"/>
      <c r="AG60" s="65"/>
    </row>
    <row r="61" spans="1:33" ht="15" thickBot="1" x14ac:dyDescent="0.25">
      <c r="A61" s="137" t="s">
        <v>20</v>
      </c>
      <c r="B61" s="72">
        <v>0.39817414696304687</v>
      </c>
      <c r="C61" s="7">
        <v>1.4061519999999999E-2</v>
      </c>
      <c r="D61" s="59">
        <v>1.4087401319552599E-2</v>
      </c>
      <c r="E61" s="72">
        <v>0.39817414696304687</v>
      </c>
      <c r="F61" s="7">
        <v>1.4061519999999999E-2</v>
      </c>
      <c r="G61" s="59">
        <v>1.4087401319552599E-2</v>
      </c>
      <c r="H61" s="72">
        <v>0.39817414696304687</v>
      </c>
      <c r="I61" s="7">
        <v>1.4061519999999999E-2</v>
      </c>
      <c r="J61" s="59">
        <v>1.4087401319552599E-2</v>
      </c>
      <c r="K61" s="72">
        <v>0</v>
      </c>
      <c r="L61" s="7">
        <v>0</v>
      </c>
      <c r="M61" s="59">
        <v>0</v>
      </c>
      <c r="N61" s="72">
        <v>0</v>
      </c>
      <c r="O61" s="7">
        <v>0</v>
      </c>
      <c r="P61" s="59">
        <v>0</v>
      </c>
      <c r="Q61" s="72">
        <v>0</v>
      </c>
      <c r="R61" s="7">
        <v>0</v>
      </c>
      <c r="S61" s="59">
        <v>0</v>
      </c>
      <c r="U61" s="65"/>
      <c r="V61" s="65"/>
      <c r="W61" s="65"/>
      <c r="X61" s="65"/>
      <c r="Y61" s="81"/>
      <c r="Z61" s="81"/>
      <c r="AA61" s="81"/>
      <c r="AB61" s="81"/>
      <c r="AC61" s="65"/>
      <c r="AD61" s="65"/>
      <c r="AE61" s="65"/>
      <c r="AF61" s="65"/>
      <c r="AG61" s="65"/>
    </row>
    <row r="62" spans="1:33" ht="18" customHeight="1" thickBot="1" x14ac:dyDescent="0.25">
      <c r="A62" s="75" t="s">
        <v>42</v>
      </c>
      <c r="B62" s="79">
        <f>SUM(B41:B61)</f>
        <v>208246.46811939697</v>
      </c>
      <c r="C62" s="83">
        <f t="shared" ref="C62:S62" si="4">SUM(C41:C61)</f>
        <v>7354.1169304133882</v>
      </c>
      <c r="D62" s="80">
        <f t="shared" si="4"/>
        <v>7833.0367511226796</v>
      </c>
      <c r="E62" s="79">
        <f t="shared" si="4"/>
        <v>228115.02612892416</v>
      </c>
      <c r="F62" s="83">
        <f t="shared" si="4"/>
        <v>8055.7646335432091</v>
      </c>
      <c r="G62" s="80">
        <f t="shared" si="4"/>
        <v>8616.8927910824987</v>
      </c>
      <c r="H62" s="79">
        <f t="shared" si="4"/>
        <v>249942.79163916508</v>
      </c>
      <c r="I62" s="83">
        <f t="shared" si="4"/>
        <v>8826.6007217672723</v>
      </c>
      <c r="J62" s="80">
        <f t="shared" si="4"/>
        <v>9474.5590941613846</v>
      </c>
      <c r="K62" s="79">
        <f t="shared" si="4"/>
        <v>36520.306974973391</v>
      </c>
      <c r="L62" s="83">
        <f t="shared" si="4"/>
        <v>1289.6954823947945</v>
      </c>
      <c r="M62" s="80">
        <f t="shared" si="4"/>
        <v>1471.734090796655</v>
      </c>
      <c r="N62" s="79">
        <f t="shared" si="4"/>
        <v>56414.427983529065</v>
      </c>
      <c r="O62" s="83">
        <f t="shared" si="4"/>
        <v>1992.2459294250473</v>
      </c>
      <c r="P62" s="80">
        <f t="shared" si="4"/>
        <v>2256.4655807947724</v>
      </c>
      <c r="Q62" s="79">
        <f t="shared" si="4"/>
        <v>78210.41692744942</v>
      </c>
      <c r="R62" s="83">
        <f t="shared" si="4"/>
        <v>2761.9598448793809</v>
      </c>
      <c r="S62" s="80">
        <f t="shared" si="4"/>
        <v>3113.9180304951415</v>
      </c>
      <c r="U62" s="65"/>
      <c r="V62" s="65"/>
      <c r="W62" s="65"/>
      <c r="X62" s="82"/>
      <c r="Y62" s="65"/>
      <c r="Z62" s="65"/>
      <c r="AA62" s="65"/>
      <c r="AB62" s="65"/>
      <c r="AC62" s="65"/>
      <c r="AD62" s="65"/>
      <c r="AE62" s="65"/>
      <c r="AF62" s="65"/>
      <c r="AG62" s="65"/>
    </row>
    <row r="63" spans="1:33" ht="18" customHeight="1" thickBot="1" x14ac:dyDescent="0.25">
      <c r="A63" s="75" t="s">
        <v>43</v>
      </c>
      <c r="B63" s="76">
        <v>226904.18885307599</v>
      </c>
      <c r="C63" s="77">
        <v>8013.0041418050396</v>
      </c>
      <c r="D63" s="78">
        <v>8453.1651437644596</v>
      </c>
      <c r="E63" s="76">
        <f>E62</f>
        <v>228115.02612892416</v>
      </c>
      <c r="F63" s="77">
        <f t="shared" ref="F63:G63" si="5">F62</f>
        <v>8055.7646335432091</v>
      </c>
      <c r="G63" s="78">
        <f t="shared" si="5"/>
        <v>8616.8927910824987</v>
      </c>
      <c r="H63" s="61">
        <v>249211.882396553</v>
      </c>
      <c r="I63" s="62">
        <v>8800.7888083708294</v>
      </c>
      <c r="J63" s="63">
        <v>9284.2234792348809</v>
      </c>
      <c r="K63" s="79">
        <v>52889.2273053178</v>
      </c>
      <c r="L63" s="83">
        <v>1867.75572366713</v>
      </c>
      <c r="M63" s="80">
        <v>1970.3531036504601</v>
      </c>
      <c r="N63" s="76">
        <f>N62</f>
        <v>56414.427983529065</v>
      </c>
      <c r="O63" s="77">
        <f t="shared" ref="O63:P63" si="6">O62</f>
        <v>1992.2459294250473</v>
      </c>
      <c r="P63" s="78">
        <f t="shared" si="6"/>
        <v>2256.4655807947724</v>
      </c>
      <c r="Q63" s="61">
        <v>75196.920848795198</v>
      </c>
      <c r="R63" s="62">
        <v>2655.5403902329299</v>
      </c>
      <c r="S63" s="63">
        <v>2801.41143912088</v>
      </c>
      <c r="U63" s="65"/>
      <c r="V63" s="65"/>
      <c r="W63" s="65"/>
      <c r="X63" s="82"/>
      <c r="Y63" s="65"/>
      <c r="Z63" s="65"/>
      <c r="AA63" s="65"/>
      <c r="AB63" s="65"/>
      <c r="AC63" s="65"/>
      <c r="AD63" s="65"/>
      <c r="AE63" s="65"/>
      <c r="AF63" s="65"/>
      <c r="AG63" s="65"/>
    </row>
    <row r="64" spans="1:33" ht="17.25" x14ac:dyDescent="0.25">
      <c r="A64" s="202" t="s">
        <v>160</v>
      </c>
      <c r="B64" s="84"/>
      <c r="C64" s="84"/>
      <c r="D64" s="84"/>
      <c r="E64" s="84"/>
      <c r="F64" s="84"/>
      <c r="G64" s="84"/>
      <c r="H64" s="85"/>
      <c r="I64" s="85"/>
      <c r="J64" s="85"/>
      <c r="K64" s="86"/>
      <c r="L64" s="86"/>
      <c r="M64" s="86"/>
      <c r="N64" s="86"/>
      <c r="O64" s="86"/>
      <c r="P64" s="86"/>
      <c r="Q64" s="85"/>
      <c r="R64" s="85"/>
      <c r="S64" s="85"/>
      <c r="U64" s="65"/>
      <c r="V64" s="65"/>
      <c r="W64" s="65"/>
      <c r="X64" s="82"/>
      <c r="Y64" s="65"/>
      <c r="Z64" s="65"/>
      <c r="AA64" s="65"/>
      <c r="AB64" s="65"/>
      <c r="AC64" s="65"/>
      <c r="AD64" s="65"/>
      <c r="AE64" s="65"/>
      <c r="AF64" s="65"/>
      <c r="AG64" s="65"/>
    </row>
    <row r="65" spans="1:33" ht="17.25" x14ac:dyDescent="0.25">
      <c r="A65" s="202" t="s">
        <v>161</v>
      </c>
      <c r="B65" s="84"/>
      <c r="C65" s="84"/>
      <c r="D65" s="84"/>
      <c r="E65" s="84"/>
      <c r="F65" s="84"/>
      <c r="G65" s="84"/>
      <c r="H65" s="85"/>
      <c r="I65" s="85"/>
      <c r="J65" s="85"/>
      <c r="K65" s="86"/>
      <c r="L65" s="86"/>
      <c r="M65" s="86"/>
      <c r="N65" s="86"/>
      <c r="O65" s="86"/>
      <c r="P65" s="86"/>
      <c r="Q65" s="85"/>
      <c r="R65" s="85"/>
      <c r="S65" s="85"/>
      <c r="U65" s="65"/>
      <c r="V65" s="65"/>
      <c r="W65" s="65"/>
      <c r="X65" s="82"/>
      <c r="Y65" s="65"/>
      <c r="Z65" s="65"/>
      <c r="AA65" s="65"/>
      <c r="AB65" s="65"/>
      <c r="AC65" s="65"/>
      <c r="AD65" s="65"/>
      <c r="AE65" s="65"/>
      <c r="AF65" s="65"/>
      <c r="AG65" s="65"/>
    </row>
    <row r="66" spans="1:33" x14ac:dyDescent="0.2">
      <c r="A66" s="202" t="s">
        <v>159</v>
      </c>
      <c r="H66" s="87"/>
      <c r="I66" s="87"/>
      <c r="J66" s="87"/>
      <c r="K66" s="88"/>
      <c r="L66" s="88"/>
      <c r="M66" s="88"/>
      <c r="N66" s="88"/>
      <c r="O66" s="88"/>
      <c r="P66" s="88"/>
      <c r="Q66" s="87"/>
      <c r="R66" s="87"/>
      <c r="S66" s="87"/>
      <c r="U66" s="65"/>
      <c r="V66" s="65"/>
      <c r="W66" s="65"/>
      <c r="X66" s="89"/>
      <c r="Y66" s="65"/>
      <c r="Z66" s="65"/>
      <c r="AA66" s="65"/>
      <c r="AB66" s="65"/>
      <c r="AC66" s="65"/>
      <c r="AD66" s="65"/>
      <c r="AE66" s="65"/>
      <c r="AF66" s="65"/>
      <c r="AG66" s="65"/>
    </row>
  </sheetData>
  <sortState xmlns:xlrd2="http://schemas.microsoft.com/office/spreadsheetml/2017/richdata2" ref="A6:Z26">
    <sortCondition descending="1" ref="P6:P26"/>
  </sortState>
  <mergeCells count="21">
    <mergeCell ref="Q4:S4"/>
    <mergeCell ref="A39:A40"/>
    <mergeCell ref="B39:D39"/>
    <mergeCell ref="E39:G39"/>
    <mergeCell ref="H39:J39"/>
    <mergeCell ref="K39:M39"/>
    <mergeCell ref="N39:P39"/>
    <mergeCell ref="Q39:S39"/>
    <mergeCell ref="A4:A5"/>
    <mergeCell ref="B4:D4"/>
    <mergeCell ref="E4:G4"/>
    <mergeCell ref="H4:J4"/>
    <mergeCell ref="K4:M4"/>
    <mergeCell ref="N4:P4"/>
    <mergeCell ref="AF39:AG39"/>
    <mergeCell ref="U39:U40"/>
    <mergeCell ref="V39:W39"/>
    <mergeCell ref="X39:Y39"/>
    <mergeCell ref="Z39:AA39"/>
    <mergeCell ref="AB39:AC39"/>
    <mergeCell ref="AD39:AE39"/>
  </mergeCells>
  <conditionalFormatting sqref="A6:A8 A21:A23 A26">
    <cfRule type="duplicateValues" dxfId="14" priority="8"/>
  </conditionalFormatting>
  <conditionalFormatting sqref="A9:A20">
    <cfRule type="duplicateValues" dxfId="13" priority="7"/>
  </conditionalFormatting>
  <conditionalFormatting sqref="A24:A25">
    <cfRule type="duplicateValues" dxfId="12" priority="6"/>
  </conditionalFormatting>
  <conditionalFormatting sqref="A30">
    <cfRule type="duplicateValues" dxfId="11" priority="26"/>
  </conditionalFormatting>
  <conditionalFormatting sqref="A31">
    <cfRule type="duplicateValues" dxfId="10" priority="27"/>
  </conditionalFormatting>
  <conditionalFormatting sqref="A41:A43 A56:A58 A61">
    <cfRule type="duplicateValues" dxfId="9" priority="11"/>
  </conditionalFormatting>
  <conditionalFormatting sqref="A44:A55">
    <cfRule type="duplicateValues" dxfId="8" priority="10"/>
  </conditionalFormatting>
  <conditionalFormatting sqref="A59:A60">
    <cfRule type="duplicateValues" dxfId="7" priority="9"/>
  </conditionalFormatting>
  <conditionalFormatting sqref="A64">
    <cfRule type="duplicateValues" dxfId="6" priority="16"/>
  </conditionalFormatting>
  <conditionalFormatting sqref="A65">
    <cfRule type="duplicateValues" dxfId="5" priority="15"/>
  </conditionalFormatting>
  <conditionalFormatting sqref="U41:U42">
    <cfRule type="duplicateValues" dxfId="4" priority="13"/>
  </conditionalFormatting>
  <conditionalFormatting sqref="U43:U46">
    <cfRule type="duplicateValues" dxfId="3" priority="12"/>
  </conditionalFormatting>
  <conditionalFormatting sqref="U49">
    <cfRule type="duplicateValues" dxfId="2" priority="34"/>
  </conditionalFormatting>
  <conditionalFormatting sqref="U50">
    <cfRule type="duplicateValues" dxfId="1" priority="14"/>
  </conditionalFormatting>
  <conditionalFormatting sqref="X62:X65">
    <cfRule type="duplicateValues" dxfId="0" priority="94"/>
  </conditionalFormatting>
  <pageMargins left="0.70866141732283472" right="0.70866141732283472" top="0.74803149606299213" bottom="0.74803149606299213" header="0.31496062992125984" footer="0.31496062992125984"/>
  <pageSetup paperSize="9" scale="55" fitToWidth="2" fitToHeight="2" orientation="landscape" r:id="rId1"/>
  <rowBreaks count="1" manualBreakCount="1">
    <brk id="36" max="32" man="1"/>
  </rowBreaks>
  <colBreaks count="1" manualBreakCount="1">
    <brk id="19" max="6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T37"/>
  <sheetViews>
    <sheetView zoomScale="70" zoomScaleNormal="70" zoomScaleSheetLayoutView="85" workbookViewId="0"/>
  </sheetViews>
  <sheetFormatPr defaultRowHeight="15" x14ac:dyDescent="0.25"/>
  <cols>
    <col min="1" max="1" width="55.28515625" customWidth="1"/>
    <col min="2" max="7" width="9.140625" customWidth="1"/>
    <col min="8" max="8" width="10.7109375" customWidth="1"/>
    <col min="9" max="14" width="9.140625" customWidth="1"/>
    <col min="15" max="15" width="10.7109375" customWidth="1"/>
    <col min="16" max="16" width="13.5703125" customWidth="1"/>
  </cols>
  <sheetData>
    <row r="1" spans="1:20" ht="30.75" thickBot="1" x14ac:dyDescent="0.3">
      <c r="A1" s="22" t="s">
        <v>48</v>
      </c>
      <c r="B1" s="22" t="s">
        <v>98</v>
      </c>
      <c r="C1" s="22" t="s">
        <v>99</v>
      </c>
      <c r="D1" s="23" t="s">
        <v>49</v>
      </c>
      <c r="E1" s="23" t="s">
        <v>50</v>
      </c>
      <c r="F1" s="23" t="s">
        <v>51</v>
      </c>
      <c r="G1" s="23" t="s">
        <v>52</v>
      </c>
      <c r="H1" s="23" t="s">
        <v>53</v>
      </c>
      <c r="I1" s="23" t="s">
        <v>54</v>
      </c>
      <c r="J1" s="23" t="s">
        <v>55</v>
      </c>
      <c r="K1" s="23" t="s">
        <v>56</v>
      </c>
      <c r="L1" s="23" t="s">
        <v>57</v>
      </c>
      <c r="M1" s="23" t="s">
        <v>58</v>
      </c>
      <c r="N1" s="23" t="s">
        <v>59</v>
      </c>
      <c r="O1" s="23" t="s">
        <v>60</v>
      </c>
      <c r="P1" s="23" t="s">
        <v>61</v>
      </c>
    </row>
    <row r="2" spans="1:20" x14ac:dyDescent="0.25">
      <c r="A2" s="102" t="s">
        <v>62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>
        <v>18</v>
      </c>
      <c r="P2" s="117">
        <v>22</v>
      </c>
      <c r="Q2" s="11"/>
      <c r="R2" s="11"/>
      <c r="S2" s="11"/>
      <c r="T2" s="11"/>
    </row>
    <row r="3" spans="1:20" x14ac:dyDescent="0.25">
      <c r="A3" s="106" t="s">
        <v>63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>
        <v>5</v>
      </c>
      <c r="P3" s="118">
        <v>1</v>
      </c>
      <c r="Q3" s="11"/>
      <c r="R3" s="11"/>
      <c r="S3" s="11"/>
      <c r="T3" s="11"/>
    </row>
    <row r="4" spans="1:20" x14ac:dyDescent="0.25">
      <c r="A4" s="106" t="s">
        <v>64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>
        <v>9</v>
      </c>
      <c r="P4" s="118">
        <v>10</v>
      </c>
      <c r="Q4" s="11"/>
      <c r="R4" s="11"/>
      <c r="S4" s="11"/>
      <c r="T4" s="11"/>
    </row>
    <row r="5" spans="1:20" ht="15.75" thickBot="1" x14ac:dyDescent="0.3">
      <c r="A5" s="108" t="s">
        <v>65</v>
      </c>
      <c r="B5" s="119">
        <v>28</v>
      </c>
      <c r="C5" s="119">
        <v>17</v>
      </c>
      <c r="D5" s="119">
        <v>21</v>
      </c>
      <c r="E5" s="119">
        <v>16</v>
      </c>
      <c r="F5" s="119">
        <v>33</v>
      </c>
      <c r="G5" s="119">
        <v>34</v>
      </c>
      <c r="H5" s="119">
        <v>30</v>
      </c>
      <c r="I5" s="119">
        <v>43</v>
      </c>
      <c r="J5" s="119">
        <v>34</v>
      </c>
      <c r="K5" s="119">
        <v>37</v>
      </c>
      <c r="L5" s="119">
        <v>45</v>
      </c>
      <c r="M5" s="119">
        <v>52</v>
      </c>
      <c r="N5" s="119">
        <v>33</v>
      </c>
      <c r="O5" s="126">
        <v>32</v>
      </c>
      <c r="P5" s="127">
        <v>33</v>
      </c>
      <c r="Q5" s="11"/>
      <c r="R5" s="11"/>
      <c r="S5" s="11"/>
      <c r="T5" s="11"/>
    </row>
    <row r="6" spans="1:20" x14ac:dyDescent="0.25">
      <c r="A6" s="102" t="s">
        <v>66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>
        <v>43104</v>
      </c>
      <c r="P6" s="112">
        <v>51572</v>
      </c>
      <c r="Q6" s="11"/>
      <c r="R6" s="11"/>
      <c r="S6" s="11"/>
      <c r="T6" s="11"/>
    </row>
    <row r="7" spans="1:20" x14ac:dyDescent="0.25">
      <c r="A7" s="106" t="s">
        <v>67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>
        <v>17482</v>
      </c>
      <c r="P7" s="113">
        <v>2943</v>
      </c>
      <c r="Q7" s="11"/>
      <c r="R7" s="11"/>
      <c r="S7" s="11"/>
      <c r="T7" s="11"/>
    </row>
    <row r="8" spans="1:20" x14ac:dyDescent="0.25">
      <c r="A8" s="106" t="s">
        <v>68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>
        <v>32842</v>
      </c>
      <c r="P8" s="113">
        <v>44660</v>
      </c>
      <c r="Q8" s="11"/>
      <c r="R8" s="11"/>
      <c r="S8" s="11"/>
      <c r="T8" s="11"/>
    </row>
    <row r="9" spans="1:20" ht="15.75" thickBot="1" x14ac:dyDescent="0.3">
      <c r="A9" s="108" t="s">
        <v>69</v>
      </c>
      <c r="B9" s="114">
        <v>55164</v>
      </c>
      <c r="C9" s="114">
        <v>48541</v>
      </c>
      <c r="D9" s="114">
        <v>36958</v>
      </c>
      <c r="E9" s="114">
        <v>35201</v>
      </c>
      <c r="F9" s="114">
        <v>78237</v>
      </c>
      <c r="G9" s="114">
        <v>87533</v>
      </c>
      <c r="H9" s="114">
        <v>112369</v>
      </c>
      <c r="I9" s="114">
        <v>99854</v>
      </c>
      <c r="J9" s="114">
        <v>51037</v>
      </c>
      <c r="K9" s="114">
        <v>64596</v>
      </c>
      <c r="L9" s="114">
        <v>76026</v>
      </c>
      <c r="M9" s="114">
        <v>63669</v>
      </c>
      <c r="N9" s="114">
        <v>72177.2</v>
      </c>
      <c r="O9" s="114">
        <v>93428</v>
      </c>
      <c r="P9" s="115">
        <v>99176</v>
      </c>
      <c r="Q9" s="11"/>
      <c r="R9" s="11"/>
      <c r="S9" s="11"/>
      <c r="T9" s="11"/>
    </row>
    <row r="10" spans="1:20" x14ac:dyDescent="0.25">
      <c r="A10" s="102" t="s">
        <v>70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>
        <v>206.78200000000001</v>
      </c>
      <c r="P10" s="110">
        <v>468.69</v>
      </c>
      <c r="Q10" s="11"/>
      <c r="R10" s="11"/>
      <c r="S10" s="11"/>
      <c r="T10" s="11"/>
    </row>
    <row r="11" spans="1:20" x14ac:dyDescent="0.25">
      <c r="A11" s="106" t="s">
        <v>71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>
        <v>93.822999999999993</v>
      </c>
      <c r="P11" s="107">
        <v>114.28</v>
      </c>
      <c r="Q11" s="11"/>
      <c r="R11" s="11"/>
      <c r="S11" s="11"/>
      <c r="T11" s="11"/>
    </row>
    <row r="12" spans="1:20" x14ac:dyDescent="0.25">
      <c r="A12" s="106" t="s">
        <v>72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>
        <v>358.15100000000001</v>
      </c>
      <c r="P12" s="107">
        <v>540.92999999999995</v>
      </c>
      <c r="Q12" s="11"/>
      <c r="R12" s="11"/>
      <c r="S12" s="11"/>
      <c r="T12" s="11"/>
    </row>
    <row r="13" spans="1:20" ht="15.75" thickBot="1" x14ac:dyDescent="0.3">
      <c r="A13" s="108" t="s">
        <v>73</v>
      </c>
      <c r="B13" s="109"/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87">
        <v>658.75699999999995</v>
      </c>
      <c r="P13" s="188">
        <v>1123.9000000000001</v>
      </c>
      <c r="Q13" s="11"/>
      <c r="R13" s="11"/>
      <c r="S13" s="11"/>
      <c r="T13" s="11"/>
    </row>
    <row r="14" spans="1:20" x14ac:dyDescent="0.25">
      <c r="A14" s="12" t="s">
        <v>74</v>
      </c>
      <c r="B14" s="14">
        <v>3219</v>
      </c>
      <c r="C14" s="14">
        <v>7518</v>
      </c>
      <c r="D14" s="14">
        <v>141</v>
      </c>
      <c r="E14" s="16">
        <v>2455</v>
      </c>
      <c r="F14" s="16">
        <v>5466</v>
      </c>
      <c r="G14" s="16">
        <v>3764</v>
      </c>
      <c r="H14" s="16">
        <v>13240</v>
      </c>
      <c r="I14" s="16">
        <v>14424</v>
      </c>
      <c r="J14" s="16">
        <v>25749</v>
      </c>
      <c r="K14" s="16">
        <v>12058</v>
      </c>
      <c r="L14" s="16">
        <v>9751.23</v>
      </c>
      <c r="M14" s="16">
        <v>8353</v>
      </c>
      <c r="N14" s="16">
        <v>219.84</v>
      </c>
      <c r="O14" s="189">
        <v>315.3</v>
      </c>
      <c r="P14" s="189">
        <v>15523.55</v>
      </c>
      <c r="Q14" s="11"/>
      <c r="R14" s="11"/>
      <c r="S14" s="11"/>
      <c r="T14" s="11"/>
    </row>
    <row r="15" spans="1:20" x14ac:dyDescent="0.25">
      <c r="A15" s="12" t="s">
        <v>75</v>
      </c>
      <c r="B15" s="16">
        <v>1254</v>
      </c>
      <c r="C15" s="16">
        <v>1504</v>
      </c>
      <c r="D15" s="16">
        <v>9927</v>
      </c>
      <c r="E15" s="16">
        <v>10829</v>
      </c>
      <c r="F15" s="16">
        <v>23808</v>
      </c>
      <c r="G15" s="16">
        <v>14707</v>
      </c>
      <c r="H15" s="16">
        <v>30627</v>
      </c>
      <c r="I15" s="16">
        <v>20019</v>
      </c>
      <c r="J15" s="16">
        <v>11411</v>
      </c>
      <c r="K15" s="16">
        <v>6989</v>
      </c>
      <c r="L15" s="16">
        <v>21511.82</v>
      </c>
      <c r="M15" s="16">
        <v>7911</v>
      </c>
      <c r="N15" s="16">
        <v>6387</v>
      </c>
      <c r="O15" s="189">
        <v>5917</v>
      </c>
      <c r="P15" s="189">
        <v>11299.373</v>
      </c>
      <c r="Q15" s="11"/>
      <c r="R15" s="11"/>
      <c r="S15" s="11"/>
      <c r="T15" s="11"/>
    </row>
    <row r="16" spans="1:20" ht="16.5" x14ac:dyDescent="0.25">
      <c r="A16" s="12" t="s">
        <v>76</v>
      </c>
      <c r="B16" s="14">
        <v>453</v>
      </c>
      <c r="C16" s="14">
        <v>50</v>
      </c>
      <c r="D16" s="14">
        <v>483</v>
      </c>
      <c r="E16" s="14">
        <v>444</v>
      </c>
      <c r="F16" s="14">
        <v>39</v>
      </c>
      <c r="G16" s="16">
        <v>3120</v>
      </c>
      <c r="H16" s="16">
        <v>2360</v>
      </c>
      <c r="I16" s="16">
        <v>935</v>
      </c>
      <c r="J16" s="16">
        <v>991</v>
      </c>
      <c r="K16" s="16">
        <v>1151</v>
      </c>
      <c r="L16" s="16">
        <v>204</v>
      </c>
      <c r="M16" s="16">
        <v>6864</v>
      </c>
      <c r="N16" s="16">
        <v>164.3</v>
      </c>
      <c r="O16" s="189">
        <v>6825</v>
      </c>
      <c r="P16" s="189">
        <v>5743</v>
      </c>
      <c r="Q16" s="11"/>
      <c r="R16" s="11"/>
      <c r="S16" s="11"/>
      <c r="T16" s="11"/>
    </row>
    <row r="17" spans="1:20" ht="17.25" thickBot="1" x14ac:dyDescent="0.3">
      <c r="A17" s="12" t="s">
        <v>77</v>
      </c>
      <c r="B17" s="14">
        <v>0</v>
      </c>
      <c r="C17" s="14">
        <v>0</v>
      </c>
      <c r="D17" s="14">
        <v>566</v>
      </c>
      <c r="E17" s="14">
        <v>961</v>
      </c>
      <c r="F17" s="14">
        <v>410</v>
      </c>
      <c r="G17" s="16">
        <v>247</v>
      </c>
      <c r="H17" s="16">
        <v>2147</v>
      </c>
      <c r="I17" s="16">
        <v>407</v>
      </c>
      <c r="J17" s="16">
        <v>432</v>
      </c>
      <c r="K17" s="16">
        <v>457</v>
      </c>
      <c r="L17" s="16">
        <v>1244</v>
      </c>
      <c r="M17" s="16">
        <v>1214</v>
      </c>
      <c r="N17" s="16">
        <v>9484.0229999999992</v>
      </c>
      <c r="O17" s="189">
        <v>1113</v>
      </c>
      <c r="P17" s="189">
        <v>212.4</v>
      </c>
      <c r="Q17" s="11"/>
      <c r="R17" s="11"/>
      <c r="S17" s="11"/>
      <c r="T17" s="11"/>
    </row>
    <row r="18" spans="1:20" x14ac:dyDescent="0.25">
      <c r="A18" s="102" t="s">
        <v>78</v>
      </c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4">
        <v>66.119</v>
      </c>
      <c r="P18" s="105">
        <v>95.52</v>
      </c>
      <c r="Q18" s="11"/>
      <c r="R18" s="11"/>
      <c r="S18" s="11"/>
      <c r="T18" s="11"/>
    </row>
    <row r="19" spans="1:20" x14ac:dyDescent="0.25">
      <c r="A19" s="106" t="s">
        <v>79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90">
        <v>3.948</v>
      </c>
      <c r="P19" s="191">
        <v>2.76</v>
      </c>
      <c r="Q19" s="11"/>
      <c r="R19" s="11"/>
      <c r="S19" s="11"/>
      <c r="T19" s="11"/>
    </row>
    <row r="20" spans="1:20" ht="15.75" thickBot="1" x14ac:dyDescent="0.3">
      <c r="A20" s="108" t="s">
        <v>80</v>
      </c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87">
        <v>70.066999999999993</v>
      </c>
      <c r="P20" s="188">
        <v>98.28</v>
      </c>
      <c r="Q20" s="11"/>
      <c r="R20" s="11"/>
      <c r="S20" s="11"/>
      <c r="T20" s="11"/>
    </row>
    <row r="21" spans="1:20" x14ac:dyDescent="0.25">
      <c r="A21" s="102" t="s">
        <v>81</v>
      </c>
      <c r="B21" s="120">
        <v>173</v>
      </c>
      <c r="C21" s="120">
        <v>203</v>
      </c>
      <c r="D21" s="120">
        <v>186</v>
      </c>
      <c r="E21" s="120">
        <v>159</v>
      </c>
      <c r="F21" s="120">
        <v>280</v>
      </c>
      <c r="G21" s="120">
        <v>186</v>
      </c>
      <c r="H21" s="120">
        <v>133</v>
      </c>
      <c r="I21" s="120">
        <v>200</v>
      </c>
      <c r="J21" s="120">
        <v>314</v>
      </c>
      <c r="K21" s="120">
        <v>191</v>
      </c>
      <c r="L21" s="120">
        <v>246</v>
      </c>
      <c r="M21" s="120">
        <v>159</v>
      </c>
      <c r="N21" s="120">
        <v>212</v>
      </c>
      <c r="O21" s="192">
        <v>312.7</v>
      </c>
      <c r="P21" s="193">
        <v>448.85</v>
      </c>
      <c r="Q21" s="11"/>
      <c r="R21" s="11"/>
      <c r="S21" s="11"/>
      <c r="T21" s="11"/>
    </row>
    <row r="22" spans="1:20" x14ac:dyDescent="0.25">
      <c r="A22" s="106" t="s">
        <v>82</v>
      </c>
      <c r="B22" s="17">
        <v>189</v>
      </c>
      <c r="C22" s="17">
        <v>128</v>
      </c>
      <c r="D22" s="17">
        <v>218</v>
      </c>
      <c r="E22" s="17">
        <v>195</v>
      </c>
      <c r="F22" s="17">
        <v>182</v>
      </c>
      <c r="G22" s="17">
        <v>553</v>
      </c>
      <c r="H22" s="17">
        <v>574</v>
      </c>
      <c r="I22" s="17">
        <v>1359</v>
      </c>
      <c r="J22" s="17">
        <v>963</v>
      </c>
      <c r="K22" s="17">
        <v>1202</v>
      </c>
      <c r="L22" s="17">
        <v>1095</v>
      </c>
      <c r="M22" s="17">
        <v>1084</v>
      </c>
      <c r="N22" s="17">
        <v>1267</v>
      </c>
      <c r="O22" s="194">
        <v>1264.5999999999999</v>
      </c>
      <c r="P22" s="195">
        <v>1616.05</v>
      </c>
      <c r="Q22" s="11"/>
      <c r="R22" s="11"/>
      <c r="S22" s="11"/>
      <c r="T22" s="11"/>
    </row>
    <row r="23" spans="1:20" ht="15.75" thickBot="1" x14ac:dyDescent="0.3">
      <c r="A23" s="108" t="s">
        <v>83</v>
      </c>
      <c r="B23" s="121">
        <v>361</v>
      </c>
      <c r="C23" s="121">
        <v>331</v>
      </c>
      <c r="D23" s="121">
        <v>404</v>
      </c>
      <c r="E23" s="121">
        <v>354</v>
      </c>
      <c r="F23" s="121">
        <v>462</v>
      </c>
      <c r="G23" s="121">
        <v>739</v>
      </c>
      <c r="H23" s="121">
        <v>707</v>
      </c>
      <c r="I23" s="121">
        <v>1559</v>
      </c>
      <c r="J23" s="121">
        <v>1277</v>
      </c>
      <c r="K23" s="121">
        <v>1393</v>
      </c>
      <c r="L23" s="121">
        <v>1341</v>
      </c>
      <c r="M23" s="121">
        <v>1243</v>
      </c>
      <c r="N23" s="121">
        <f>SUM(N21:N22)</f>
        <v>1479</v>
      </c>
      <c r="O23" s="196">
        <v>1577.32</v>
      </c>
      <c r="P23" s="197">
        <v>2064.9</v>
      </c>
      <c r="Q23" s="11"/>
      <c r="R23" s="11"/>
      <c r="S23" s="11"/>
      <c r="T23" s="11"/>
    </row>
    <row r="24" spans="1:20" x14ac:dyDescent="0.25">
      <c r="A24" s="102" t="s">
        <v>84</v>
      </c>
      <c r="B24" s="111"/>
      <c r="C24" s="111"/>
      <c r="D24" s="111"/>
      <c r="E24" s="111"/>
      <c r="F24" s="111"/>
      <c r="G24" s="122"/>
      <c r="H24" s="122"/>
      <c r="I24" s="122"/>
      <c r="J24" s="122"/>
      <c r="K24" s="122"/>
      <c r="L24" s="122"/>
      <c r="M24" s="122"/>
      <c r="N24" s="122">
        <v>1</v>
      </c>
      <c r="O24" s="198">
        <v>0</v>
      </c>
      <c r="P24" s="199">
        <v>3</v>
      </c>
      <c r="Q24" s="11"/>
      <c r="R24" s="11"/>
      <c r="S24" s="11"/>
      <c r="T24" s="11"/>
    </row>
    <row r="25" spans="1:20" x14ac:dyDescent="0.25">
      <c r="A25" s="106" t="s">
        <v>85</v>
      </c>
      <c r="B25" s="14">
        <v>4</v>
      </c>
      <c r="C25" s="14">
        <v>14</v>
      </c>
      <c r="D25" s="14">
        <v>29</v>
      </c>
      <c r="E25" s="14">
        <v>18</v>
      </c>
      <c r="F25" s="14">
        <v>29</v>
      </c>
      <c r="G25" s="14">
        <v>5</v>
      </c>
      <c r="H25" s="14">
        <v>16</v>
      </c>
      <c r="I25" s="14">
        <v>19</v>
      </c>
      <c r="J25" s="14">
        <v>15</v>
      </c>
      <c r="K25" s="14">
        <v>9</v>
      </c>
      <c r="L25" s="14">
        <v>10</v>
      </c>
      <c r="M25" s="14">
        <v>3</v>
      </c>
      <c r="N25" s="14">
        <v>16</v>
      </c>
      <c r="O25" s="13">
        <v>11</v>
      </c>
      <c r="P25" s="118">
        <v>15</v>
      </c>
      <c r="Q25" s="11"/>
      <c r="R25" s="11"/>
      <c r="S25" s="11"/>
      <c r="T25" s="11"/>
    </row>
    <row r="26" spans="1:20" x14ac:dyDescent="0.25">
      <c r="A26" s="106" t="s">
        <v>86</v>
      </c>
      <c r="B26" s="14">
        <v>0</v>
      </c>
      <c r="C26" s="14">
        <v>1</v>
      </c>
      <c r="D26" s="14">
        <v>1</v>
      </c>
      <c r="E26" s="14">
        <v>0</v>
      </c>
      <c r="F26" s="14">
        <v>2</v>
      </c>
      <c r="G26" s="14">
        <v>5</v>
      </c>
      <c r="H26" s="14">
        <v>2</v>
      </c>
      <c r="I26" s="14">
        <v>2</v>
      </c>
      <c r="J26" s="14">
        <v>0</v>
      </c>
      <c r="K26" s="14">
        <v>2</v>
      </c>
      <c r="L26" s="14">
        <v>1</v>
      </c>
      <c r="M26" s="14">
        <v>0</v>
      </c>
      <c r="N26" s="14">
        <v>1</v>
      </c>
      <c r="O26" s="13">
        <v>0</v>
      </c>
      <c r="P26" s="118">
        <v>1</v>
      </c>
      <c r="Q26" s="11"/>
      <c r="R26" s="11"/>
      <c r="S26" s="11"/>
      <c r="T26" s="11"/>
    </row>
    <row r="27" spans="1:20" ht="15.75" thickBot="1" x14ac:dyDescent="0.3">
      <c r="A27" s="108" t="s">
        <v>87</v>
      </c>
      <c r="B27" s="119">
        <v>4</v>
      </c>
      <c r="C27" s="119">
        <v>15</v>
      </c>
      <c r="D27" s="119">
        <v>30</v>
      </c>
      <c r="E27" s="119">
        <v>18</v>
      </c>
      <c r="F27" s="119">
        <v>31</v>
      </c>
      <c r="G27" s="119">
        <v>10</v>
      </c>
      <c r="H27" s="119">
        <v>18</v>
      </c>
      <c r="I27" s="119">
        <v>21</v>
      </c>
      <c r="J27" s="119">
        <v>15</v>
      </c>
      <c r="K27" s="119">
        <v>11</v>
      </c>
      <c r="L27" s="119">
        <v>11</v>
      </c>
      <c r="M27" s="119">
        <v>3</v>
      </c>
      <c r="N27" s="119">
        <v>18</v>
      </c>
      <c r="O27" s="126">
        <v>11</v>
      </c>
      <c r="P27" s="127">
        <v>19</v>
      </c>
      <c r="Q27" s="11"/>
      <c r="R27" s="11"/>
      <c r="S27" s="11"/>
      <c r="T27" s="11"/>
    </row>
    <row r="28" spans="1:20" x14ac:dyDescent="0.25">
      <c r="A28" s="102" t="s">
        <v>88</v>
      </c>
      <c r="B28" s="123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23"/>
      <c r="O28" s="116">
        <v>12</v>
      </c>
      <c r="P28" s="117">
        <v>9</v>
      </c>
      <c r="Q28" s="11"/>
      <c r="R28" s="11"/>
      <c r="S28" s="11"/>
      <c r="T28" s="11"/>
    </row>
    <row r="29" spans="1:20" x14ac:dyDescent="0.25">
      <c r="A29" s="106" t="s">
        <v>89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3">
        <v>3</v>
      </c>
      <c r="P29" s="118">
        <v>2</v>
      </c>
      <c r="Q29" s="11"/>
      <c r="R29" s="11"/>
      <c r="S29" s="11"/>
      <c r="T29" s="11"/>
    </row>
    <row r="30" spans="1:20" x14ac:dyDescent="0.25">
      <c r="A30" s="106" t="s">
        <v>90</v>
      </c>
      <c r="B30" s="124"/>
      <c r="C30" s="124"/>
      <c r="D30" s="124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200">
        <v>0</v>
      </c>
      <c r="P30" s="118">
        <v>0</v>
      </c>
      <c r="Q30" s="11"/>
      <c r="R30" s="11"/>
      <c r="S30" s="11"/>
      <c r="T30" s="11"/>
    </row>
    <row r="31" spans="1:20" ht="15.75" thickBot="1" x14ac:dyDescent="0.3">
      <c r="A31" s="108" t="s">
        <v>91</v>
      </c>
      <c r="B31" s="201">
        <v>7</v>
      </c>
      <c r="C31" s="201">
        <v>7</v>
      </c>
      <c r="D31" s="125">
        <v>14</v>
      </c>
      <c r="E31" s="125">
        <v>10</v>
      </c>
      <c r="F31" s="125">
        <v>6</v>
      </c>
      <c r="G31" s="125">
        <v>14</v>
      </c>
      <c r="H31" s="125">
        <v>25</v>
      </c>
      <c r="I31" s="125">
        <v>20</v>
      </c>
      <c r="J31" s="125">
        <v>13</v>
      </c>
      <c r="K31" s="125">
        <v>21</v>
      </c>
      <c r="L31" s="125">
        <v>11</v>
      </c>
      <c r="M31" s="125">
        <v>14</v>
      </c>
      <c r="N31" s="125">
        <v>13</v>
      </c>
      <c r="O31" s="126">
        <v>15</v>
      </c>
      <c r="P31" s="127">
        <v>11</v>
      </c>
      <c r="Q31" s="11"/>
      <c r="R31" s="11"/>
      <c r="S31" s="11"/>
      <c r="T31" s="11"/>
    </row>
    <row r="32" spans="1:20" x14ac:dyDescent="0.25">
      <c r="A32" s="12" t="s">
        <v>92</v>
      </c>
      <c r="B32" s="12">
        <v>53</v>
      </c>
      <c r="C32" s="12">
        <v>59</v>
      </c>
      <c r="D32" s="14">
        <v>82</v>
      </c>
      <c r="E32" s="14">
        <v>86</v>
      </c>
      <c r="F32" s="14">
        <v>105</v>
      </c>
      <c r="G32" s="14">
        <v>104</v>
      </c>
      <c r="H32" s="14">
        <v>79</v>
      </c>
      <c r="I32" s="14">
        <v>76</v>
      </c>
      <c r="J32" s="14">
        <v>89</v>
      </c>
      <c r="K32" s="14">
        <v>71</v>
      </c>
      <c r="L32" s="14">
        <v>70</v>
      </c>
      <c r="M32" s="14">
        <v>73</v>
      </c>
      <c r="N32" s="14">
        <v>56</v>
      </c>
      <c r="O32" s="13">
        <v>52</v>
      </c>
      <c r="P32" s="13">
        <v>59</v>
      </c>
      <c r="Q32" s="11"/>
      <c r="R32" s="11"/>
      <c r="S32" s="11"/>
      <c r="T32" s="11"/>
    </row>
    <row r="33" spans="1:16" x14ac:dyDescent="0.25">
      <c r="A33" s="12" t="s">
        <v>93</v>
      </c>
      <c r="B33" s="12">
        <v>10</v>
      </c>
      <c r="C33" s="12">
        <v>11</v>
      </c>
      <c r="D33" s="14">
        <v>12</v>
      </c>
      <c r="E33" s="14">
        <v>12</v>
      </c>
      <c r="F33" s="14">
        <v>14</v>
      </c>
      <c r="G33" s="14">
        <v>19</v>
      </c>
      <c r="H33" s="14">
        <v>21</v>
      </c>
      <c r="I33" s="14">
        <v>23</v>
      </c>
      <c r="J33" s="14">
        <v>23</v>
      </c>
      <c r="K33" s="14">
        <v>24</v>
      </c>
      <c r="L33" s="14">
        <v>23</v>
      </c>
      <c r="M33" s="14">
        <v>23</v>
      </c>
      <c r="N33" s="14">
        <v>24</v>
      </c>
      <c r="O33" s="13">
        <v>24</v>
      </c>
      <c r="P33" s="13">
        <v>25</v>
      </c>
    </row>
    <row r="34" spans="1:16" x14ac:dyDescent="0.25">
      <c r="A34" s="19" t="s">
        <v>94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20"/>
      <c r="P34" s="20"/>
    </row>
    <row r="35" spans="1:16" x14ac:dyDescent="0.25">
      <c r="A35" s="19" t="s">
        <v>95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</row>
    <row r="36" spans="1:16" x14ac:dyDescent="0.25">
      <c r="A36" s="19" t="s">
        <v>96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21"/>
      <c r="O36" s="20"/>
      <c r="P36" s="20"/>
    </row>
    <row r="37" spans="1:16" x14ac:dyDescent="0.25">
      <c r="A37" s="19" t="s">
        <v>97</v>
      </c>
      <c r="B37" s="19"/>
      <c r="C37" s="19"/>
      <c r="D37" s="19"/>
      <c r="E37" s="19"/>
      <c r="F37" s="19"/>
      <c r="G37" s="19"/>
      <c r="H37" s="19"/>
      <c r="I37" s="19"/>
      <c r="J37" s="21"/>
      <c r="K37" s="21"/>
      <c r="L37" s="19"/>
      <c r="M37" s="19"/>
      <c r="N37" s="19"/>
      <c r="O37" s="20"/>
      <c r="P37" s="20"/>
    </row>
  </sheetData>
  <pageMargins left="0.7" right="0.7" top="0.75" bottom="0.75" header="0.3" footer="0.3"/>
  <pageSetup paperSize="9" scale="65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22"/>
  <sheetViews>
    <sheetView showGridLines="0" zoomScaleNormal="100" zoomScaleSheetLayoutView="100" workbookViewId="0"/>
  </sheetViews>
  <sheetFormatPr defaultRowHeight="14.25" x14ac:dyDescent="0.2"/>
  <cols>
    <col min="1" max="1" width="24.28515625" style="88" customWidth="1"/>
    <col min="2" max="7" width="12.140625" style="88" customWidth="1"/>
    <col min="8" max="16384" width="9.140625" style="88"/>
  </cols>
  <sheetData>
    <row r="1" spans="1:7" ht="15" x14ac:dyDescent="0.25">
      <c r="A1" s="215" t="s">
        <v>144</v>
      </c>
      <c r="B1" s="216"/>
      <c r="C1" s="216"/>
      <c r="D1" s="216"/>
      <c r="E1" s="216"/>
      <c r="F1" s="216"/>
      <c r="G1" s="216"/>
    </row>
    <row r="3" spans="1:7" ht="19.5" customHeight="1" x14ac:dyDescent="0.25">
      <c r="A3" s="26"/>
      <c r="B3" s="234" t="s">
        <v>100</v>
      </c>
      <c r="C3" s="235"/>
      <c r="D3" s="236" t="s">
        <v>101</v>
      </c>
      <c r="E3" s="235"/>
      <c r="F3" s="234" t="s">
        <v>153</v>
      </c>
      <c r="G3" s="235"/>
    </row>
    <row r="4" spans="1:7" ht="19.5" customHeight="1" x14ac:dyDescent="0.2">
      <c r="A4" s="27"/>
      <c r="B4" s="28" t="s">
        <v>102</v>
      </c>
      <c r="C4" s="29" t="s">
        <v>103</v>
      </c>
      <c r="D4" s="30" t="s">
        <v>102</v>
      </c>
      <c r="E4" s="29" t="s">
        <v>103</v>
      </c>
      <c r="F4" s="28" t="s">
        <v>102</v>
      </c>
      <c r="G4" s="29" t="s">
        <v>103</v>
      </c>
    </row>
    <row r="5" spans="1:7" ht="19.5" customHeight="1" x14ac:dyDescent="0.2">
      <c r="A5" s="31" t="s">
        <v>6</v>
      </c>
      <c r="B5" s="32">
        <v>234</v>
      </c>
      <c r="C5" s="134">
        <v>9.75</v>
      </c>
      <c r="D5" s="32">
        <v>48.3</v>
      </c>
      <c r="E5" s="134">
        <v>2.0099999999999998</v>
      </c>
      <c r="F5" s="32">
        <v>195.7</v>
      </c>
      <c r="G5" s="134">
        <v>8.15</v>
      </c>
    </row>
    <row r="6" spans="1:7" ht="19.5" customHeight="1" x14ac:dyDescent="0.2">
      <c r="A6" s="33" t="s">
        <v>1</v>
      </c>
      <c r="B6" s="34">
        <v>198.3</v>
      </c>
      <c r="C6" s="35">
        <v>8.26</v>
      </c>
      <c r="D6" s="34">
        <v>41.5</v>
      </c>
      <c r="E6" s="35">
        <v>1.73</v>
      </c>
      <c r="F6" s="34">
        <v>168</v>
      </c>
      <c r="G6" s="35">
        <v>7</v>
      </c>
    </row>
    <row r="7" spans="1:7" ht="19.5" customHeight="1" x14ac:dyDescent="0.2">
      <c r="A7" s="135" t="s">
        <v>3</v>
      </c>
      <c r="B7" s="32">
        <v>110</v>
      </c>
      <c r="C7" s="134">
        <v>4.58</v>
      </c>
      <c r="D7" s="32">
        <v>10</v>
      </c>
      <c r="E7" s="134">
        <v>0.41599999999999998</v>
      </c>
      <c r="F7" s="32">
        <v>75</v>
      </c>
      <c r="G7" s="134">
        <v>3.125</v>
      </c>
    </row>
    <row r="8" spans="1:7" ht="19.5" customHeight="1" x14ac:dyDescent="0.2">
      <c r="A8" s="33" t="s">
        <v>0</v>
      </c>
      <c r="B8" s="34">
        <v>77</v>
      </c>
      <c r="C8" s="35">
        <v>3.2080000000000002</v>
      </c>
      <c r="D8" s="34">
        <v>40</v>
      </c>
      <c r="E8" s="35">
        <v>1.667</v>
      </c>
      <c r="F8" s="34">
        <v>62</v>
      </c>
      <c r="G8" s="35">
        <v>2.5830000000000002</v>
      </c>
    </row>
    <row r="9" spans="1:7" ht="19.5" customHeight="1" x14ac:dyDescent="0.2">
      <c r="A9" s="31" t="s">
        <v>4</v>
      </c>
      <c r="B9" s="32">
        <v>49.5</v>
      </c>
      <c r="C9" s="134">
        <v>2.06</v>
      </c>
      <c r="D9" s="32">
        <v>9.0500000000000007</v>
      </c>
      <c r="E9" s="134">
        <v>0.38</v>
      </c>
      <c r="F9" s="32">
        <v>36.630000000000003</v>
      </c>
      <c r="G9" s="134">
        <v>1.53</v>
      </c>
    </row>
    <row r="10" spans="1:7" ht="19.5" customHeight="1" x14ac:dyDescent="0.2">
      <c r="A10" s="33" t="s">
        <v>9</v>
      </c>
      <c r="B10" s="34">
        <v>60</v>
      </c>
      <c r="C10" s="35">
        <v>2.5</v>
      </c>
      <c r="D10" s="34">
        <v>0</v>
      </c>
      <c r="E10" s="35">
        <v>0</v>
      </c>
      <c r="F10" s="34">
        <v>30</v>
      </c>
      <c r="G10" s="35">
        <v>1.25</v>
      </c>
    </row>
    <row r="11" spans="1:7" ht="19.5" customHeight="1" x14ac:dyDescent="0.2">
      <c r="A11" s="31" t="s">
        <v>11</v>
      </c>
      <c r="B11" s="32">
        <v>28</v>
      </c>
      <c r="C11" s="134">
        <v>1.167</v>
      </c>
      <c r="D11" s="32">
        <v>0</v>
      </c>
      <c r="E11" s="134">
        <v>0</v>
      </c>
      <c r="F11" s="32">
        <v>14</v>
      </c>
      <c r="G11" s="134">
        <v>0.58299999999999996</v>
      </c>
    </row>
    <row r="12" spans="1:7" ht="19.5" customHeight="1" x14ac:dyDescent="0.2">
      <c r="A12" s="33" t="s">
        <v>104</v>
      </c>
      <c r="B12" s="34">
        <v>25</v>
      </c>
      <c r="C12" s="35">
        <v>1.042</v>
      </c>
      <c r="D12" s="34">
        <v>5</v>
      </c>
      <c r="E12" s="35">
        <v>0.20799999999999999</v>
      </c>
      <c r="F12" s="34">
        <v>7</v>
      </c>
      <c r="G12" s="35">
        <v>0.29199999999999998</v>
      </c>
    </row>
    <row r="13" spans="1:7" ht="19.5" customHeight="1" x14ac:dyDescent="0.2">
      <c r="A13" s="31" t="s">
        <v>19</v>
      </c>
      <c r="B13" s="32">
        <v>40.973225229124793</v>
      </c>
      <c r="C13" s="134">
        <v>1.7072177178801997</v>
      </c>
      <c r="D13" s="32">
        <v>0</v>
      </c>
      <c r="E13" s="134">
        <v>0</v>
      </c>
      <c r="F13" s="32">
        <v>6.5052428065721335</v>
      </c>
      <c r="G13" s="134">
        <v>0.27105178360717225</v>
      </c>
    </row>
    <row r="14" spans="1:7" ht="19.5" customHeight="1" x14ac:dyDescent="0.2">
      <c r="A14" s="33" t="s">
        <v>105</v>
      </c>
      <c r="B14" s="34">
        <v>9.6</v>
      </c>
      <c r="C14" s="35">
        <v>0.4</v>
      </c>
      <c r="D14" s="34">
        <v>0</v>
      </c>
      <c r="E14" s="35">
        <v>0</v>
      </c>
      <c r="F14" s="34">
        <v>4.8</v>
      </c>
      <c r="G14" s="35">
        <v>0.2</v>
      </c>
    </row>
    <row r="15" spans="1:7" ht="19.5" customHeight="1" x14ac:dyDescent="0.2">
      <c r="A15" s="31" t="s">
        <v>5</v>
      </c>
      <c r="B15" s="32">
        <v>22</v>
      </c>
      <c r="C15" s="134">
        <v>0.91600000000000004</v>
      </c>
      <c r="D15" s="32">
        <v>1.67</v>
      </c>
      <c r="E15" s="134">
        <v>6.9500000000000006E-2</v>
      </c>
      <c r="F15" s="32">
        <v>2.7229999999999999</v>
      </c>
      <c r="G15" s="134">
        <v>0.113</v>
      </c>
    </row>
    <row r="16" spans="1:7" ht="19.5" customHeight="1" x14ac:dyDescent="0.2">
      <c r="A16" s="33" t="s">
        <v>13</v>
      </c>
      <c r="B16" s="34">
        <v>10.550559999999999</v>
      </c>
      <c r="C16" s="35">
        <v>0.43961</v>
      </c>
      <c r="D16" s="34">
        <v>0</v>
      </c>
      <c r="E16" s="35">
        <v>0</v>
      </c>
      <c r="F16" s="34">
        <v>1.2420799999999999</v>
      </c>
      <c r="G16" s="35">
        <v>5.1749999999999997E-2</v>
      </c>
    </row>
    <row r="17" spans="1:7" ht="19.5" customHeight="1" x14ac:dyDescent="0.2">
      <c r="A17" s="31" t="s">
        <v>17</v>
      </c>
      <c r="B17" s="32">
        <v>1.706</v>
      </c>
      <c r="C17" s="134">
        <v>7.1083333333333332E-2</v>
      </c>
      <c r="D17" s="32">
        <v>0.26700000000000002</v>
      </c>
      <c r="E17" s="134">
        <v>1.1124999999999999E-2</v>
      </c>
      <c r="F17" s="32">
        <v>0.99</v>
      </c>
      <c r="G17" s="134">
        <v>4.1250000000000002E-2</v>
      </c>
    </row>
    <row r="18" spans="1:7" ht="19.5" customHeight="1" x14ac:dyDescent="0.2">
      <c r="A18" s="33" t="s">
        <v>26</v>
      </c>
      <c r="B18" s="34">
        <v>10.550559999999999</v>
      </c>
      <c r="C18" s="35">
        <v>0.43961</v>
      </c>
      <c r="D18" s="34">
        <v>0</v>
      </c>
      <c r="E18" s="35">
        <v>0</v>
      </c>
      <c r="F18" s="34">
        <v>0.82501999999999998</v>
      </c>
      <c r="G18" s="35">
        <v>3.4380000000000001E-2</v>
      </c>
    </row>
    <row r="19" spans="1:7" ht="19.5" customHeight="1" x14ac:dyDescent="0.2">
      <c r="A19" s="31" t="s">
        <v>10</v>
      </c>
      <c r="B19" s="32">
        <v>0.88400000000000001</v>
      </c>
      <c r="C19" s="134">
        <v>3.6799999999999999E-2</v>
      </c>
      <c r="D19" s="32">
        <v>0</v>
      </c>
      <c r="E19" s="134">
        <v>0</v>
      </c>
      <c r="F19" s="32">
        <v>0.442</v>
      </c>
      <c r="G19" s="134">
        <v>1.84E-2</v>
      </c>
    </row>
    <row r="20" spans="1:7" ht="19.5" customHeight="1" x14ac:dyDescent="0.2">
      <c r="A20" s="33" t="s">
        <v>15</v>
      </c>
      <c r="B20" s="34">
        <v>0.32800000000000001</v>
      </c>
      <c r="C20" s="35">
        <v>1.3666666666666666E-2</v>
      </c>
      <c r="D20" s="34">
        <v>0.104</v>
      </c>
      <c r="E20" s="35">
        <v>4.3333333333333331E-3</v>
      </c>
      <c r="F20" s="34">
        <v>0.16300000000000001</v>
      </c>
      <c r="G20" s="35">
        <v>6.7916666666666672E-3</v>
      </c>
    </row>
    <row r="21" spans="1:7" ht="19.5" customHeight="1" x14ac:dyDescent="0.25">
      <c r="A21" s="36" t="s">
        <v>44</v>
      </c>
      <c r="B21" s="37">
        <v>878.39234522912477</v>
      </c>
      <c r="C21" s="152">
        <v>36.590987717880189</v>
      </c>
      <c r="D21" s="37">
        <v>155.89100000000002</v>
      </c>
      <c r="E21" s="152">
        <v>6.4959583333333324</v>
      </c>
      <c r="F21" s="37">
        <v>606.0203428065721</v>
      </c>
      <c r="G21" s="152">
        <v>25.249623450273837</v>
      </c>
    </row>
    <row r="22" spans="1:7" ht="20.25" customHeight="1" x14ac:dyDescent="0.2">
      <c r="A22" s="217"/>
    </row>
  </sheetData>
  <mergeCells count="3">
    <mergeCell ref="B3:C3"/>
    <mergeCell ref="D3:E3"/>
    <mergeCell ref="F3:G3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22"/>
  <sheetViews>
    <sheetView showGridLines="0" zoomScaleNormal="100" zoomScaleSheetLayoutView="100" workbookViewId="0"/>
  </sheetViews>
  <sheetFormatPr defaultRowHeight="14.25" x14ac:dyDescent="0.2"/>
  <cols>
    <col min="1" max="1" width="16.5703125" style="25" customWidth="1"/>
    <col min="2" max="3" width="15.42578125" style="25" bestFit="1" customWidth="1"/>
    <col min="4" max="4" width="14.42578125" style="25" bestFit="1" customWidth="1"/>
    <col min="5" max="16384" width="9.140625" style="25"/>
  </cols>
  <sheetData>
    <row r="1" spans="1:5" ht="15" x14ac:dyDescent="0.25">
      <c r="A1" s="24" t="s">
        <v>139</v>
      </c>
    </row>
    <row r="3" spans="1:5" ht="17.25" x14ac:dyDescent="0.25">
      <c r="A3" s="38"/>
      <c r="B3" s="234" t="s">
        <v>106</v>
      </c>
      <c r="C3" s="234"/>
      <c r="D3" s="234"/>
      <c r="E3" s="234"/>
    </row>
    <row r="4" spans="1:5" ht="42.75" x14ac:dyDescent="0.2">
      <c r="A4" s="39"/>
      <c r="B4" s="40" t="s">
        <v>107</v>
      </c>
      <c r="C4" s="40" t="s">
        <v>108</v>
      </c>
      <c r="D4" s="40" t="s">
        <v>109</v>
      </c>
      <c r="E4" s="40" t="s">
        <v>110</v>
      </c>
    </row>
    <row r="5" spans="1:5" ht="19.5" customHeight="1" x14ac:dyDescent="0.2">
      <c r="A5" s="41" t="s">
        <v>4</v>
      </c>
      <c r="B5" s="142">
        <v>33.996427198789696</v>
      </c>
      <c r="C5" s="142" t="s">
        <v>152</v>
      </c>
      <c r="D5" s="142" t="s">
        <v>152</v>
      </c>
      <c r="E5" s="142">
        <v>952.73803145573754</v>
      </c>
    </row>
    <row r="6" spans="1:5" ht="19.5" customHeight="1" x14ac:dyDescent="0.2">
      <c r="A6" s="25" t="s">
        <v>1</v>
      </c>
      <c r="B6" s="48">
        <v>10.59833114337847</v>
      </c>
      <c r="C6" s="48" t="s">
        <v>152</v>
      </c>
      <c r="D6" s="48">
        <v>278.14600000000002</v>
      </c>
      <c r="E6" s="48">
        <v>272.39999999999998</v>
      </c>
    </row>
    <row r="7" spans="1:5" ht="19.5" customHeight="1" x14ac:dyDescent="0.2">
      <c r="A7" s="41" t="s">
        <v>6</v>
      </c>
      <c r="B7" s="142">
        <v>7.1418725628359176</v>
      </c>
      <c r="C7" s="142" t="s">
        <v>152</v>
      </c>
      <c r="D7" s="142" t="s">
        <v>152</v>
      </c>
      <c r="E7" s="142">
        <v>287.87585997831536</v>
      </c>
    </row>
    <row r="8" spans="1:5" ht="19.5" customHeight="1" x14ac:dyDescent="0.2">
      <c r="A8" s="25" t="s">
        <v>3</v>
      </c>
      <c r="B8" s="48">
        <v>4</v>
      </c>
      <c r="C8" s="48" t="s">
        <v>152</v>
      </c>
      <c r="D8" s="48" t="s">
        <v>152</v>
      </c>
      <c r="E8" s="48">
        <v>212.05752996888336</v>
      </c>
    </row>
    <row r="9" spans="1:5" ht="19.5" customHeight="1" x14ac:dyDescent="0.2">
      <c r="A9" s="41" t="s">
        <v>47</v>
      </c>
      <c r="B9" s="142" t="s">
        <v>152</v>
      </c>
      <c r="C9" s="142" t="s">
        <v>152</v>
      </c>
      <c r="D9" s="142" t="s">
        <v>152</v>
      </c>
      <c r="E9" s="142">
        <v>125.6587040355007</v>
      </c>
    </row>
    <row r="10" spans="1:5" ht="19.5" customHeight="1" x14ac:dyDescent="0.2">
      <c r="A10" s="25" t="s">
        <v>9</v>
      </c>
      <c r="B10" s="48">
        <v>2.789531075423354</v>
      </c>
      <c r="C10" s="48" t="s">
        <v>152</v>
      </c>
      <c r="D10" s="48" t="s">
        <v>152</v>
      </c>
      <c r="E10" s="48">
        <v>90.292871191303945</v>
      </c>
    </row>
    <row r="11" spans="1:5" ht="19.5" customHeight="1" x14ac:dyDescent="0.2">
      <c r="A11" s="41" t="s">
        <v>46</v>
      </c>
      <c r="B11" s="142" t="s">
        <v>152</v>
      </c>
      <c r="C11" s="142" t="s">
        <v>152</v>
      </c>
      <c r="D11" s="142" t="s">
        <v>152</v>
      </c>
      <c r="E11" s="142">
        <v>88.931089838457879</v>
      </c>
    </row>
    <row r="12" spans="1:5" ht="19.5" customHeight="1" x14ac:dyDescent="0.2">
      <c r="A12" s="25" t="s">
        <v>8</v>
      </c>
      <c r="B12" s="48" t="s">
        <v>152</v>
      </c>
      <c r="C12" s="48">
        <v>11.6</v>
      </c>
      <c r="D12" s="48" t="s">
        <v>152</v>
      </c>
      <c r="E12" s="48" t="s">
        <v>152</v>
      </c>
    </row>
    <row r="13" spans="1:5" ht="19.5" customHeight="1" x14ac:dyDescent="0.2">
      <c r="A13" s="41" t="s">
        <v>45</v>
      </c>
      <c r="B13" s="142" t="s">
        <v>152</v>
      </c>
      <c r="C13" s="142" t="s">
        <v>152</v>
      </c>
      <c r="D13" s="142" t="s">
        <v>152</v>
      </c>
      <c r="E13" s="142">
        <v>39.108515957715483</v>
      </c>
    </row>
    <row r="14" spans="1:5" ht="19.5" customHeight="1" x14ac:dyDescent="0.2">
      <c r="A14" s="25" t="s">
        <v>0</v>
      </c>
      <c r="B14" s="48">
        <v>1.165</v>
      </c>
      <c r="C14" s="48">
        <v>0.30499999999999999</v>
      </c>
      <c r="D14" s="48">
        <v>52</v>
      </c>
      <c r="E14" s="48">
        <v>13.752047400581425</v>
      </c>
    </row>
    <row r="15" spans="1:5" ht="19.5" customHeight="1" x14ac:dyDescent="0.2">
      <c r="A15" s="41" t="s">
        <v>22</v>
      </c>
      <c r="B15" s="142" t="s">
        <v>152</v>
      </c>
      <c r="C15" s="142" t="s">
        <v>152</v>
      </c>
      <c r="D15" s="142" t="s">
        <v>152</v>
      </c>
      <c r="E15" s="142">
        <v>17.101890063209154</v>
      </c>
    </row>
    <row r="16" spans="1:5" ht="19.5" customHeight="1" x14ac:dyDescent="0.2">
      <c r="A16" s="25" t="s">
        <v>27</v>
      </c>
      <c r="B16" s="48">
        <v>0.2622851090082387</v>
      </c>
      <c r="C16" s="48">
        <v>0.1188774235073312</v>
      </c>
      <c r="D16" s="48" t="s">
        <v>152</v>
      </c>
      <c r="E16" s="48">
        <v>12.689276273719564</v>
      </c>
    </row>
    <row r="17" spans="1:5" ht="19.5" customHeight="1" x14ac:dyDescent="0.2">
      <c r="A17" s="41" t="s">
        <v>2</v>
      </c>
      <c r="B17" s="142" t="s">
        <v>152</v>
      </c>
      <c r="C17" s="142">
        <v>1.9</v>
      </c>
      <c r="D17" s="142" t="s">
        <v>152</v>
      </c>
      <c r="E17" s="142">
        <v>0.45328037167615975</v>
      </c>
    </row>
    <row r="18" spans="1:5" ht="19.5" customHeight="1" x14ac:dyDescent="0.2">
      <c r="A18" s="25" t="s">
        <v>16</v>
      </c>
      <c r="B18" s="48" t="s">
        <v>152</v>
      </c>
      <c r="C18" s="48">
        <v>0.3</v>
      </c>
      <c r="D18" s="48" t="s">
        <v>152</v>
      </c>
      <c r="E18" s="48">
        <v>1.3585930657516476</v>
      </c>
    </row>
    <row r="19" spans="1:5" ht="15" x14ac:dyDescent="0.25">
      <c r="A19" s="42" t="s">
        <v>44</v>
      </c>
      <c r="B19" s="186">
        <f>SUM(B5:B18)</f>
        <v>59.95344708943567</v>
      </c>
      <c r="C19" s="186">
        <f>SUM(C5:C18)</f>
        <v>14.223877423507332</v>
      </c>
      <c r="D19" s="186">
        <f>SUM(D5:D18)</f>
        <v>330.14600000000002</v>
      </c>
      <c r="E19" s="186">
        <f>SUM(E5:E18)</f>
        <v>2114.4176896008526</v>
      </c>
    </row>
    <row r="20" spans="1:5" ht="17.25" x14ac:dyDescent="0.25">
      <c r="A20" s="43" t="s">
        <v>111</v>
      </c>
    </row>
    <row r="21" spans="1:5" x14ac:dyDescent="0.2">
      <c r="A21" s="25" t="s">
        <v>112</v>
      </c>
    </row>
    <row r="22" spans="1:5" x14ac:dyDescent="0.2">
      <c r="A22" s="25" t="s">
        <v>113</v>
      </c>
    </row>
  </sheetData>
  <mergeCells count="1">
    <mergeCell ref="B3:E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T28"/>
  <sheetViews>
    <sheetView showGridLines="0" zoomScale="70" zoomScaleNormal="70" zoomScaleSheetLayoutView="70" workbookViewId="0"/>
  </sheetViews>
  <sheetFormatPr defaultRowHeight="14.25" x14ac:dyDescent="0.2"/>
  <cols>
    <col min="1" max="1" width="18.85546875" style="25" customWidth="1"/>
    <col min="2" max="2" width="21.7109375" style="25" customWidth="1"/>
    <col min="3" max="11" width="12.7109375" style="25" customWidth="1"/>
    <col min="12" max="20" width="13.28515625" style="25" customWidth="1"/>
    <col min="21" max="16384" width="9.140625" style="25"/>
  </cols>
  <sheetData>
    <row r="1" spans="1:20" ht="15" x14ac:dyDescent="0.25">
      <c r="A1" s="44" t="s">
        <v>158</v>
      </c>
    </row>
    <row r="2" spans="1:20" ht="15" thickBot="1" x14ac:dyDescent="0.25"/>
    <row r="3" spans="1:20" ht="15" customHeight="1" x14ac:dyDescent="0.25">
      <c r="A3" s="147"/>
      <c r="B3" s="147"/>
      <c r="C3" s="243" t="s">
        <v>155</v>
      </c>
      <c r="D3" s="243"/>
      <c r="E3" s="243"/>
      <c r="F3" s="243"/>
      <c r="G3" s="243"/>
      <c r="H3" s="243"/>
      <c r="I3" s="243"/>
      <c r="J3" s="243"/>
      <c r="K3" s="244"/>
      <c r="L3" s="238" t="s">
        <v>114</v>
      </c>
      <c r="M3" s="239"/>
      <c r="N3" s="239"/>
      <c r="O3" s="239"/>
      <c r="P3" s="239"/>
      <c r="Q3" s="239"/>
      <c r="R3" s="239"/>
      <c r="S3" s="239"/>
      <c r="T3" s="240"/>
    </row>
    <row r="4" spans="1:20" ht="15" x14ac:dyDescent="0.25">
      <c r="A4" s="153"/>
      <c r="B4" s="153"/>
      <c r="C4" s="234" t="s">
        <v>136</v>
      </c>
      <c r="D4" s="234"/>
      <c r="E4" s="242"/>
      <c r="F4" s="234" t="s">
        <v>137</v>
      </c>
      <c r="G4" s="234"/>
      <c r="H4" s="242"/>
      <c r="I4" s="234" t="s">
        <v>138</v>
      </c>
      <c r="J4" s="234"/>
      <c r="K4" s="237"/>
      <c r="L4" s="241" t="s">
        <v>136</v>
      </c>
      <c r="M4" s="234"/>
      <c r="N4" s="242"/>
      <c r="O4" s="234" t="s">
        <v>137</v>
      </c>
      <c r="P4" s="234"/>
      <c r="Q4" s="242"/>
      <c r="R4" s="234" t="s">
        <v>138</v>
      </c>
      <c r="S4" s="234"/>
      <c r="T4" s="237"/>
    </row>
    <row r="5" spans="1:20" ht="15.75" thickBot="1" x14ac:dyDescent="0.3">
      <c r="A5" s="151" t="s">
        <v>29</v>
      </c>
      <c r="B5" s="150" t="s">
        <v>30</v>
      </c>
      <c r="C5" s="154" t="s">
        <v>24</v>
      </c>
      <c r="D5" s="154" t="s">
        <v>23</v>
      </c>
      <c r="E5" s="155" t="s">
        <v>25</v>
      </c>
      <c r="F5" s="154" t="s">
        <v>24</v>
      </c>
      <c r="G5" s="154" t="s">
        <v>23</v>
      </c>
      <c r="H5" s="155" t="s">
        <v>25</v>
      </c>
      <c r="I5" s="154" t="s">
        <v>24</v>
      </c>
      <c r="J5" s="154" t="s">
        <v>23</v>
      </c>
      <c r="K5" s="156" t="s">
        <v>25</v>
      </c>
      <c r="L5" s="157" t="s">
        <v>24</v>
      </c>
      <c r="M5" s="154" t="s">
        <v>34</v>
      </c>
      <c r="N5" s="155" t="s">
        <v>25</v>
      </c>
      <c r="O5" s="154" t="s">
        <v>24</v>
      </c>
      <c r="P5" s="154" t="s">
        <v>34</v>
      </c>
      <c r="Q5" s="155" t="s">
        <v>25</v>
      </c>
      <c r="R5" s="154" t="s">
        <v>24</v>
      </c>
      <c r="S5" s="154" t="s">
        <v>34</v>
      </c>
      <c r="T5" s="156" t="s">
        <v>25</v>
      </c>
    </row>
    <row r="6" spans="1:20" ht="19.5" customHeight="1" x14ac:dyDescent="0.2">
      <c r="A6" s="158" t="s">
        <v>4</v>
      </c>
      <c r="B6" s="159" t="s">
        <v>135</v>
      </c>
      <c r="C6" s="160">
        <v>32.732697754579483</v>
      </c>
      <c r="D6" s="160">
        <v>205.88247478881556</v>
      </c>
      <c r="E6" s="161">
        <v>1172.1579065914914</v>
      </c>
      <c r="F6" s="160">
        <v>44.806175595824314</v>
      </c>
      <c r="G6" s="160">
        <v>281.82236571686008</v>
      </c>
      <c r="H6" s="161">
        <v>1604.5091480864687</v>
      </c>
      <c r="I6" s="160">
        <v>61.247511030135911</v>
      </c>
      <c r="J6" s="160">
        <v>385.23525436504792</v>
      </c>
      <c r="K6" s="162">
        <v>2193.2733699891669</v>
      </c>
      <c r="L6" s="163">
        <v>81212.149001566999</v>
      </c>
      <c r="M6" s="164">
        <v>2867.9644383786062</v>
      </c>
      <c r="N6" s="165">
        <v>2139.6165714660888</v>
      </c>
      <c r="O6" s="164">
        <v>111053.81649950384</v>
      </c>
      <c r="P6" s="164">
        <v>3921.807271232964</v>
      </c>
      <c r="Q6" s="165">
        <v>2925.8256188037553</v>
      </c>
      <c r="R6" s="164">
        <v>151945.8536588304</v>
      </c>
      <c r="S6" s="164">
        <v>5365.8881116936964</v>
      </c>
      <c r="T6" s="166">
        <v>4003.167881294728</v>
      </c>
    </row>
    <row r="7" spans="1:20" ht="19.5" customHeight="1" x14ac:dyDescent="0.2">
      <c r="A7" s="153" t="s">
        <v>8</v>
      </c>
      <c r="B7" s="167" t="s">
        <v>33</v>
      </c>
      <c r="C7" s="168">
        <v>29.746522894500004</v>
      </c>
      <c r="D7" s="169">
        <v>187.10000000000002</v>
      </c>
      <c r="E7" s="170">
        <v>1201.7595249378001</v>
      </c>
      <c r="F7" s="168">
        <v>35.756242645500002</v>
      </c>
      <c r="G7" s="169">
        <v>224.9</v>
      </c>
      <c r="H7" s="170">
        <v>1444.5522028782</v>
      </c>
      <c r="I7" s="168">
        <v>47.998264360499995</v>
      </c>
      <c r="J7" s="169">
        <v>301.89999999999998</v>
      </c>
      <c r="K7" s="171">
        <v>1939.1298801641997</v>
      </c>
      <c r="L7" s="172" t="s">
        <v>152</v>
      </c>
      <c r="M7" s="168" t="s">
        <v>152</v>
      </c>
      <c r="N7" s="170" t="s">
        <v>152</v>
      </c>
      <c r="O7" s="168" t="s">
        <v>152</v>
      </c>
      <c r="P7" s="168" t="s">
        <v>152</v>
      </c>
      <c r="Q7" s="170" t="s">
        <v>152</v>
      </c>
      <c r="R7" s="168" t="s">
        <v>152</v>
      </c>
      <c r="S7" s="168" t="s">
        <v>152</v>
      </c>
      <c r="T7" s="173" t="s">
        <v>152</v>
      </c>
    </row>
    <row r="8" spans="1:20" ht="19.5" customHeight="1" x14ac:dyDescent="0.2">
      <c r="A8" s="158" t="s">
        <v>2</v>
      </c>
      <c r="B8" s="174" t="s">
        <v>33</v>
      </c>
      <c r="C8" s="164">
        <v>14.913008270999999</v>
      </c>
      <c r="D8" s="175">
        <v>93.8</v>
      </c>
      <c r="E8" s="165">
        <v>568.63300537323005</v>
      </c>
      <c r="F8" s="164">
        <v>23.848094249999999</v>
      </c>
      <c r="G8" s="175">
        <v>150</v>
      </c>
      <c r="H8" s="165">
        <v>909.32783375250006</v>
      </c>
      <c r="I8" s="164">
        <v>31.797459</v>
      </c>
      <c r="J8" s="175">
        <v>200</v>
      </c>
      <c r="K8" s="176">
        <v>1212.4371116700001</v>
      </c>
      <c r="L8" s="163">
        <v>7253.5084571819998</v>
      </c>
      <c r="M8" s="164">
        <v>256.15384599999999</v>
      </c>
      <c r="N8" s="165">
        <v>290.27377630289448</v>
      </c>
      <c r="O8" s="164">
        <v>9246.8787733410009</v>
      </c>
      <c r="P8" s="164">
        <v>326.54867300000001</v>
      </c>
      <c r="Q8" s="165">
        <v>370.04525966949188</v>
      </c>
      <c r="R8" s="164">
        <v>10274.309722986</v>
      </c>
      <c r="S8" s="164">
        <v>362.83185799999995</v>
      </c>
      <c r="T8" s="166">
        <v>411.16139862547902</v>
      </c>
    </row>
    <row r="9" spans="1:20" ht="19.5" customHeight="1" x14ac:dyDescent="0.2">
      <c r="A9" s="153" t="s">
        <v>6</v>
      </c>
      <c r="B9" s="167" t="s">
        <v>135</v>
      </c>
      <c r="C9" s="168">
        <v>21.676599</v>
      </c>
      <c r="D9" s="169">
        <v>136.34170579479323</v>
      </c>
      <c r="E9" s="170">
        <v>784.04258583000001</v>
      </c>
      <c r="F9" s="168">
        <v>23.401862000000001</v>
      </c>
      <c r="G9" s="169">
        <v>147.19328358910693</v>
      </c>
      <c r="H9" s="170">
        <v>846.44534854000005</v>
      </c>
      <c r="I9" s="168">
        <v>25.127123999999998</v>
      </c>
      <c r="J9" s="169">
        <v>158.04485509360984</v>
      </c>
      <c r="K9" s="171">
        <v>908.84807507999994</v>
      </c>
      <c r="L9" s="172">
        <v>48749.942411994089</v>
      </c>
      <c r="M9" s="168">
        <v>1721.5786422288409</v>
      </c>
      <c r="N9" s="170">
        <v>2012.8251548452304</v>
      </c>
      <c r="O9" s="168">
        <v>52630</v>
      </c>
      <c r="P9" s="168">
        <v>1858.6008404845145</v>
      </c>
      <c r="Q9" s="170">
        <v>2173.0279597918252</v>
      </c>
      <c r="R9" s="168">
        <v>56510.057588005911</v>
      </c>
      <c r="S9" s="168">
        <v>1995.6230387401883</v>
      </c>
      <c r="T9" s="173">
        <v>2333.2307647384196</v>
      </c>
    </row>
    <row r="10" spans="1:20" ht="19.5" customHeight="1" x14ac:dyDescent="0.2">
      <c r="A10" s="158" t="s">
        <v>3</v>
      </c>
      <c r="B10" s="174" t="s">
        <v>135</v>
      </c>
      <c r="C10" s="164">
        <v>13.672907369999999</v>
      </c>
      <c r="D10" s="175">
        <v>86</v>
      </c>
      <c r="E10" s="165">
        <v>549.10395997919989</v>
      </c>
      <c r="F10" s="164">
        <v>17.17062786</v>
      </c>
      <c r="G10" s="175">
        <v>108</v>
      </c>
      <c r="H10" s="165">
        <v>689.57241485759994</v>
      </c>
      <c r="I10" s="164">
        <v>20.986322939999997</v>
      </c>
      <c r="J10" s="175">
        <v>132</v>
      </c>
      <c r="K10" s="176">
        <v>842.81072927039986</v>
      </c>
      <c r="L10" s="163">
        <v>49384.847999999998</v>
      </c>
      <c r="M10" s="164">
        <v>1744</v>
      </c>
      <c r="N10" s="165">
        <v>1956.7636627816535</v>
      </c>
      <c r="O10" s="164">
        <v>61844.328000000001</v>
      </c>
      <c r="P10" s="164">
        <v>2184</v>
      </c>
      <c r="Q10" s="165">
        <v>2450.4425685293186</v>
      </c>
      <c r="R10" s="164">
        <v>75917.877000000008</v>
      </c>
      <c r="S10" s="164">
        <v>2681.0000000000005</v>
      </c>
      <c r="T10" s="166">
        <v>3008.0753325215674</v>
      </c>
    </row>
    <row r="11" spans="1:20" ht="19.5" customHeight="1" x14ac:dyDescent="0.2">
      <c r="A11" s="153" t="s">
        <v>7</v>
      </c>
      <c r="B11" s="167" t="s">
        <v>33</v>
      </c>
      <c r="C11" s="168">
        <v>10.409379299204669</v>
      </c>
      <c r="D11" s="169">
        <v>65.473026000000004</v>
      </c>
      <c r="E11" s="170">
        <v>402.84297887922071</v>
      </c>
      <c r="F11" s="168">
        <v>10.612096844630894</v>
      </c>
      <c r="G11" s="169">
        <v>66.748080999999999</v>
      </c>
      <c r="H11" s="170">
        <v>410.68814788721562</v>
      </c>
      <c r="I11" s="168">
        <v>11.039516221674058</v>
      </c>
      <c r="J11" s="169">
        <v>69.436467999999991</v>
      </c>
      <c r="K11" s="171">
        <v>427.22927777878607</v>
      </c>
      <c r="L11" s="172" t="s">
        <v>152</v>
      </c>
      <c r="M11" s="168" t="s">
        <v>152</v>
      </c>
      <c r="N11" s="170" t="s">
        <v>152</v>
      </c>
      <c r="O11" s="168" t="s">
        <v>152</v>
      </c>
      <c r="P11" s="168" t="s">
        <v>152</v>
      </c>
      <c r="Q11" s="170" t="s">
        <v>152</v>
      </c>
      <c r="R11" s="168" t="s">
        <v>152</v>
      </c>
      <c r="S11" s="168" t="s">
        <v>152</v>
      </c>
      <c r="T11" s="173" t="s">
        <v>152</v>
      </c>
    </row>
    <row r="12" spans="1:20" ht="19.5" customHeight="1" x14ac:dyDescent="0.2">
      <c r="A12" s="158" t="s">
        <v>17</v>
      </c>
      <c r="B12" s="174" t="s">
        <v>33</v>
      </c>
      <c r="C12" s="164">
        <v>4.0198343750000003</v>
      </c>
      <c r="D12" s="175">
        <v>25.283997535777939</v>
      </c>
      <c r="E12" s="165">
        <v>159.54722634375</v>
      </c>
      <c r="F12" s="164">
        <v>8.0423727499999984</v>
      </c>
      <c r="G12" s="175">
        <v>50.585002719871419</v>
      </c>
      <c r="H12" s="165">
        <v>319.20177444749993</v>
      </c>
      <c r="I12" s="164">
        <v>16.087792499999999</v>
      </c>
      <c r="J12" s="175">
        <v>101.18917049315166</v>
      </c>
      <c r="K12" s="176">
        <v>638.52448432499989</v>
      </c>
      <c r="L12" s="163">
        <v>839.59904999999992</v>
      </c>
      <c r="M12" s="164">
        <v>29.65</v>
      </c>
      <c r="N12" s="165">
        <v>34.032768412177845</v>
      </c>
      <c r="O12" s="164">
        <v>1679.1980999999998</v>
      </c>
      <c r="P12" s="164">
        <v>59.3</v>
      </c>
      <c r="Q12" s="165">
        <v>68.065536824355689</v>
      </c>
      <c r="R12" s="164">
        <v>3358.3961999999997</v>
      </c>
      <c r="S12" s="164">
        <v>118.6</v>
      </c>
      <c r="T12" s="166">
        <v>136.13107364871138</v>
      </c>
    </row>
    <row r="13" spans="1:20" ht="19.5" customHeight="1" x14ac:dyDescent="0.2">
      <c r="A13" s="153" t="s">
        <v>27</v>
      </c>
      <c r="B13" s="167" t="s">
        <v>154</v>
      </c>
      <c r="C13" s="168">
        <v>6.8689999999999989</v>
      </c>
      <c r="D13" s="169">
        <v>43.204710162532166</v>
      </c>
      <c r="E13" s="170">
        <v>217.33515999999997</v>
      </c>
      <c r="F13" s="168">
        <v>7.3509999999999991</v>
      </c>
      <c r="G13" s="169">
        <v>46.236398952507493</v>
      </c>
      <c r="H13" s="170">
        <v>232.58563999999998</v>
      </c>
      <c r="I13" s="168">
        <v>7.4959999999999996</v>
      </c>
      <c r="J13" s="169">
        <v>47.148421513807122</v>
      </c>
      <c r="K13" s="171">
        <v>237.17344</v>
      </c>
      <c r="L13" s="172">
        <v>1839</v>
      </c>
      <c r="M13" s="168">
        <v>64.943320266977437</v>
      </c>
      <c r="N13" s="170">
        <v>57.761334325173955</v>
      </c>
      <c r="O13" s="168">
        <v>3297</v>
      </c>
      <c r="P13" s="168">
        <v>116.43182540523361</v>
      </c>
      <c r="Q13" s="170">
        <v>103.55580166943911</v>
      </c>
      <c r="R13" s="168">
        <v>4198</v>
      </c>
      <c r="S13" s="168">
        <v>148.25016774375817</v>
      </c>
      <c r="T13" s="173">
        <v>131.85540048780874</v>
      </c>
    </row>
    <row r="14" spans="1:20" ht="19.5" customHeight="1" x14ac:dyDescent="0.2">
      <c r="A14" s="158" t="s">
        <v>13</v>
      </c>
      <c r="B14" s="174" t="s">
        <v>33</v>
      </c>
      <c r="C14" s="164">
        <v>3.7854874939500003</v>
      </c>
      <c r="D14" s="175">
        <v>23.810000000000002</v>
      </c>
      <c r="E14" s="165">
        <v>133.09774028728199</v>
      </c>
      <c r="F14" s="164">
        <v>6.8555321604000001</v>
      </c>
      <c r="G14" s="175">
        <v>43.120000000000005</v>
      </c>
      <c r="H14" s="165">
        <v>241.04051075966399</v>
      </c>
      <c r="I14" s="164">
        <v>7.4103978199499991</v>
      </c>
      <c r="J14" s="175">
        <v>46.61</v>
      </c>
      <c r="K14" s="176">
        <v>260.54958734944194</v>
      </c>
      <c r="L14" s="163" t="s">
        <v>152</v>
      </c>
      <c r="M14" s="164" t="s">
        <v>152</v>
      </c>
      <c r="N14" s="165" t="s">
        <v>152</v>
      </c>
      <c r="O14" s="164" t="s">
        <v>152</v>
      </c>
      <c r="P14" s="164" t="s">
        <v>152</v>
      </c>
      <c r="Q14" s="165" t="s">
        <v>152</v>
      </c>
      <c r="R14" s="164" t="s">
        <v>152</v>
      </c>
      <c r="S14" s="164" t="s">
        <v>152</v>
      </c>
      <c r="T14" s="166" t="s">
        <v>152</v>
      </c>
    </row>
    <row r="15" spans="1:20" ht="19.5" customHeight="1" x14ac:dyDescent="0.2">
      <c r="A15" s="153" t="s">
        <v>22</v>
      </c>
      <c r="B15" s="167" t="s">
        <v>154</v>
      </c>
      <c r="C15" s="168" t="s">
        <v>152</v>
      </c>
      <c r="D15" s="169" t="s">
        <v>152</v>
      </c>
      <c r="E15" s="170" t="s">
        <v>152</v>
      </c>
      <c r="F15" s="168">
        <v>3.8300039365499998</v>
      </c>
      <c r="G15" s="169">
        <v>24.09</v>
      </c>
      <c r="H15" s="170">
        <v>141.02074494377101</v>
      </c>
      <c r="I15" s="168" t="s">
        <v>152</v>
      </c>
      <c r="J15" s="169" t="s">
        <v>152</v>
      </c>
      <c r="K15" s="171" t="s">
        <v>152</v>
      </c>
      <c r="L15" s="172" t="s">
        <v>152</v>
      </c>
      <c r="M15" s="168" t="s">
        <v>152</v>
      </c>
      <c r="N15" s="170" t="s">
        <v>152</v>
      </c>
      <c r="O15" s="168">
        <v>1353.5526</v>
      </c>
      <c r="P15" s="168">
        <v>47.8</v>
      </c>
      <c r="Q15" s="170">
        <v>57.165758393104717</v>
      </c>
      <c r="R15" s="168" t="s">
        <v>152</v>
      </c>
      <c r="S15" s="168" t="s">
        <v>152</v>
      </c>
      <c r="T15" s="173" t="s">
        <v>152</v>
      </c>
    </row>
    <row r="16" spans="1:20" ht="19.5" customHeight="1" x14ac:dyDescent="0.2">
      <c r="A16" s="158" t="s">
        <v>9</v>
      </c>
      <c r="B16" s="174" t="s">
        <v>135</v>
      </c>
      <c r="C16" s="164">
        <v>2.0339999999999998</v>
      </c>
      <c r="D16" s="175">
        <v>12.793475101265168</v>
      </c>
      <c r="E16" s="165">
        <v>71.515439999999984</v>
      </c>
      <c r="F16" s="164">
        <v>3.5599999999999996</v>
      </c>
      <c r="G16" s="175">
        <v>22.391726332597834</v>
      </c>
      <c r="H16" s="165">
        <v>125.16959999999997</v>
      </c>
      <c r="I16" s="164">
        <v>5.1060000000000008</v>
      </c>
      <c r="J16" s="175">
        <v>32.115773779282179</v>
      </c>
      <c r="K16" s="176">
        <v>179.52696</v>
      </c>
      <c r="L16" s="163">
        <v>6851</v>
      </c>
      <c r="M16" s="164">
        <v>241.93947098915845</v>
      </c>
      <c r="N16" s="165">
        <v>275.7897728629618</v>
      </c>
      <c r="O16" s="164">
        <v>12039</v>
      </c>
      <c r="P16" s="164">
        <v>425.15096938234984</v>
      </c>
      <c r="Q16" s="165">
        <v>484.63480885961133</v>
      </c>
      <c r="R16" s="164">
        <v>21727</v>
      </c>
      <c r="S16" s="164">
        <v>767.27760709114671</v>
      </c>
      <c r="T16" s="166">
        <v>874.62916289498924</v>
      </c>
    </row>
    <row r="17" spans="1:20" ht="19.5" customHeight="1" x14ac:dyDescent="0.2">
      <c r="A17" s="153" t="s">
        <v>0</v>
      </c>
      <c r="B17" s="167" t="s">
        <v>33</v>
      </c>
      <c r="C17" s="168" t="s">
        <v>152</v>
      </c>
      <c r="D17" s="169" t="s">
        <v>152</v>
      </c>
      <c r="E17" s="170" t="s">
        <v>152</v>
      </c>
      <c r="F17" s="168">
        <v>3.1797458999999999</v>
      </c>
      <c r="G17" s="169">
        <v>20</v>
      </c>
      <c r="H17" s="170">
        <v>112.02244805699999</v>
      </c>
      <c r="I17" s="168" t="s">
        <v>152</v>
      </c>
      <c r="J17" s="169" t="s">
        <v>152</v>
      </c>
      <c r="K17" s="171" t="s">
        <v>152</v>
      </c>
      <c r="L17" s="172" t="s">
        <v>152</v>
      </c>
      <c r="M17" s="168" t="s">
        <v>152</v>
      </c>
      <c r="N17" s="170" t="s">
        <v>152</v>
      </c>
      <c r="O17" s="168">
        <v>15036.326999999999</v>
      </c>
      <c r="P17" s="168">
        <v>531</v>
      </c>
      <c r="Q17" s="170">
        <v>687.88737044620507</v>
      </c>
      <c r="R17" s="168" t="s">
        <v>152</v>
      </c>
      <c r="S17" s="168" t="s">
        <v>152</v>
      </c>
      <c r="T17" s="173" t="s">
        <v>152</v>
      </c>
    </row>
    <row r="18" spans="1:20" ht="19.5" customHeight="1" x14ac:dyDescent="0.2">
      <c r="A18" s="158" t="s">
        <v>14</v>
      </c>
      <c r="B18" s="174" t="s">
        <v>33</v>
      </c>
      <c r="C18" s="164" t="s">
        <v>152</v>
      </c>
      <c r="D18" s="175" t="s">
        <v>152</v>
      </c>
      <c r="E18" s="165" t="s">
        <v>152</v>
      </c>
      <c r="F18" s="164">
        <v>2.1622272119999999</v>
      </c>
      <c r="G18" s="175">
        <v>13.6</v>
      </c>
      <c r="H18" s="165">
        <v>79.613205945839994</v>
      </c>
      <c r="I18" s="164" t="s">
        <v>152</v>
      </c>
      <c r="J18" s="175" t="s">
        <v>152</v>
      </c>
      <c r="K18" s="176" t="s">
        <v>152</v>
      </c>
      <c r="L18" s="163" t="s">
        <v>152</v>
      </c>
      <c r="M18" s="164" t="s">
        <v>152</v>
      </c>
      <c r="N18" s="165" t="s">
        <v>152</v>
      </c>
      <c r="O18" s="164">
        <v>1132.68</v>
      </c>
      <c r="P18" s="164">
        <v>40</v>
      </c>
      <c r="Q18" s="165">
        <v>47.837454722263367</v>
      </c>
      <c r="R18" s="164" t="s">
        <v>152</v>
      </c>
      <c r="S18" s="164" t="s">
        <v>152</v>
      </c>
      <c r="T18" s="166" t="s">
        <v>152</v>
      </c>
    </row>
    <row r="19" spans="1:20" ht="19.5" customHeight="1" x14ac:dyDescent="0.2">
      <c r="A19" s="153" t="s">
        <v>11</v>
      </c>
      <c r="B19" s="167" t="s">
        <v>135</v>
      </c>
      <c r="C19" s="168">
        <v>0.38400000000000001</v>
      </c>
      <c r="D19" s="169">
        <v>2.4152873347521262</v>
      </c>
      <c r="E19" s="170">
        <v>14.94528</v>
      </c>
      <c r="F19" s="168">
        <v>1.087</v>
      </c>
      <c r="G19" s="169">
        <v>6.8370243043634407</v>
      </c>
      <c r="H19" s="170">
        <v>42.306040000000003</v>
      </c>
      <c r="I19" s="168">
        <v>2.7590000000000003</v>
      </c>
      <c r="J19" s="169">
        <v>17.353587907763323</v>
      </c>
      <c r="K19" s="171">
        <v>107.38028000000001</v>
      </c>
      <c r="L19" s="172">
        <v>1233</v>
      </c>
      <c r="M19" s="168">
        <v>43.542748172475896</v>
      </c>
      <c r="N19" s="170">
        <v>49.409189728482588</v>
      </c>
      <c r="O19" s="168">
        <v>3048</v>
      </c>
      <c r="P19" s="168">
        <v>107.6385210297701</v>
      </c>
      <c r="Q19" s="170">
        <v>122.14047874486207</v>
      </c>
      <c r="R19" s="168">
        <v>8204</v>
      </c>
      <c r="S19" s="168">
        <v>289.7199562100505</v>
      </c>
      <c r="T19" s="173">
        <v>328.75344082114452</v>
      </c>
    </row>
    <row r="20" spans="1:20" ht="19.5" customHeight="1" x14ac:dyDescent="0.2">
      <c r="A20" s="158" t="s">
        <v>15</v>
      </c>
      <c r="B20" s="174" t="s">
        <v>33</v>
      </c>
      <c r="C20" s="164">
        <v>0.66202400000000006</v>
      </c>
      <c r="D20" s="175">
        <v>4.1640056835988064</v>
      </c>
      <c r="E20" s="165">
        <v>24.726596400000002</v>
      </c>
      <c r="F20" s="164">
        <v>0.7068589999999999</v>
      </c>
      <c r="G20" s="175">
        <v>4.4460093493634192</v>
      </c>
      <c r="H20" s="165">
        <v>26.401183649999997</v>
      </c>
      <c r="I20" s="164">
        <v>0.81051799999999996</v>
      </c>
      <c r="J20" s="175">
        <v>5.098004843720374</v>
      </c>
      <c r="K20" s="176">
        <v>30.272847299999999</v>
      </c>
      <c r="L20" s="163">
        <v>300.16019999999997</v>
      </c>
      <c r="M20" s="164">
        <v>10.6</v>
      </c>
      <c r="N20" s="165">
        <v>15.245112410214691</v>
      </c>
      <c r="O20" s="164">
        <v>322.81380000000001</v>
      </c>
      <c r="P20" s="164">
        <v>11.4</v>
      </c>
      <c r="Q20" s="165">
        <v>16.395686931740329</v>
      </c>
      <c r="R20" s="164">
        <v>368.12099999999998</v>
      </c>
      <c r="S20" s="164">
        <v>13</v>
      </c>
      <c r="T20" s="166">
        <v>18.696835974791604</v>
      </c>
    </row>
    <row r="21" spans="1:20" ht="19.5" customHeight="1" x14ac:dyDescent="0.2">
      <c r="A21" s="153" t="s">
        <v>21</v>
      </c>
      <c r="B21" s="167" t="s">
        <v>135</v>
      </c>
      <c r="C21" s="168">
        <v>0.17599999999999999</v>
      </c>
      <c r="D21" s="169">
        <v>1.1070066950947244</v>
      </c>
      <c r="E21" s="170">
        <v>7.2740799999999997</v>
      </c>
      <c r="F21" s="168">
        <v>0.316</v>
      </c>
      <c r="G21" s="169">
        <v>1.9875802025564371</v>
      </c>
      <c r="H21" s="170">
        <v>13.060279999999999</v>
      </c>
      <c r="I21" s="168">
        <v>0.56300000000000006</v>
      </c>
      <c r="J21" s="169">
        <v>3.5411634621496018</v>
      </c>
      <c r="K21" s="171">
        <v>23.268790000000003</v>
      </c>
      <c r="L21" s="172">
        <v>828</v>
      </c>
      <c r="M21" s="168">
        <v>29.240385634071405</v>
      </c>
      <c r="N21" s="170">
        <v>33.349624387309596</v>
      </c>
      <c r="O21" s="168">
        <v>1481</v>
      </c>
      <c r="P21" s="168">
        <v>52.300738072535935</v>
      </c>
      <c r="Q21" s="170">
        <v>59.650717050248197</v>
      </c>
      <c r="R21" s="168">
        <v>2621</v>
      </c>
      <c r="S21" s="168">
        <v>92.559240032489313</v>
      </c>
      <c r="T21" s="173">
        <v>105.56686656900779</v>
      </c>
    </row>
    <row r="22" spans="1:20" ht="19.5" customHeight="1" x14ac:dyDescent="0.2">
      <c r="A22" s="158" t="s">
        <v>12</v>
      </c>
      <c r="B22" s="174" t="s">
        <v>33</v>
      </c>
      <c r="C22" s="164">
        <v>0.26</v>
      </c>
      <c r="D22" s="175">
        <v>1.635350799571752</v>
      </c>
      <c r="E22" s="165">
        <v>8.8607999999999993</v>
      </c>
      <c r="F22" s="164">
        <v>0.26</v>
      </c>
      <c r="G22" s="175">
        <v>1.635350799571752</v>
      </c>
      <c r="H22" s="165">
        <v>8.8607999999999993</v>
      </c>
      <c r="I22" s="164">
        <v>0.26</v>
      </c>
      <c r="J22" s="175">
        <v>1.635350799571752</v>
      </c>
      <c r="K22" s="176">
        <v>8.8607999999999993</v>
      </c>
      <c r="L22" s="163">
        <v>15</v>
      </c>
      <c r="M22" s="164">
        <v>0.52971713105201823</v>
      </c>
      <c r="N22" s="165">
        <v>0.57989999771118161</v>
      </c>
      <c r="O22" s="164">
        <v>15</v>
      </c>
      <c r="P22" s="164">
        <v>0.52971713105201823</v>
      </c>
      <c r="Q22" s="165">
        <v>0.57989999771118161</v>
      </c>
      <c r="R22" s="164">
        <v>15</v>
      </c>
      <c r="S22" s="164">
        <v>0.52971713105201823</v>
      </c>
      <c r="T22" s="166">
        <v>0.57989999771118161</v>
      </c>
    </row>
    <row r="23" spans="1:20" ht="19.5" customHeight="1" x14ac:dyDescent="0.2">
      <c r="A23" s="153" t="s">
        <v>16</v>
      </c>
      <c r="B23" s="167" t="s">
        <v>33</v>
      </c>
      <c r="C23" s="168">
        <v>0.10334174174999999</v>
      </c>
      <c r="D23" s="169">
        <v>0.65</v>
      </c>
      <c r="E23" s="170">
        <v>4.2690473516924996</v>
      </c>
      <c r="F23" s="168">
        <v>0.20668348349999999</v>
      </c>
      <c r="G23" s="169">
        <v>1.3</v>
      </c>
      <c r="H23" s="170">
        <v>8.5380947033849992</v>
      </c>
      <c r="I23" s="168">
        <v>0.40700747519999997</v>
      </c>
      <c r="J23" s="169">
        <v>2.56</v>
      </c>
      <c r="K23" s="171">
        <v>16.813478800511998</v>
      </c>
      <c r="L23" s="172">
        <v>38.284584000000002</v>
      </c>
      <c r="M23" s="168">
        <v>1.3520000000000001</v>
      </c>
      <c r="N23" s="170">
        <v>1.5972328912141116</v>
      </c>
      <c r="O23" s="168">
        <v>76.399265999999997</v>
      </c>
      <c r="P23" s="168">
        <v>2.698</v>
      </c>
      <c r="Q23" s="170">
        <v>3.1873774707808225</v>
      </c>
      <c r="R23" s="168">
        <v>164.80494000000002</v>
      </c>
      <c r="S23" s="168">
        <v>5.82</v>
      </c>
      <c r="T23" s="173">
        <v>6.8756622979779056</v>
      </c>
    </row>
    <row r="24" spans="1:20" ht="19.5" customHeight="1" x14ac:dyDescent="0.2">
      <c r="A24" s="158" t="s">
        <v>10</v>
      </c>
      <c r="B24" s="174" t="s">
        <v>135</v>
      </c>
      <c r="C24" s="164">
        <v>3.5999999999999997E-2</v>
      </c>
      <c r="D24" s="175">
        <v>0.22643318763301182</v>
      </c>
      <c r="E24" s="165">
        <v>1.3132799999999998</v>
      </c>
      <c r="F24" s="164">
        <v>5.7999999999999996E-2</v>
      </c>
      <c r="G24" s="175">
        <v>0.36480902451985237</v>
      </c>
      <c r="H24" s="165">
        <v>2.1158399999999995</v>
      </c>
      <c r="I24" s="164">
        <v>9.5000000000000001E-2</v>
      </c>
      <c r="J24" s="175">
        <v>0.59753202292044783</v>
      </c>
      <c r="K24" s="176">
        <v>3.4655999999999998</v>
      </c>
      <c r="L24" s="163" t="s">
        <v>152</v>
      </c>
      <c r="M24" s="164" t="s">
        <v>152</v>
      </c>
      <c r="N24" s="165" t="s">
        <v>152</v>
      </c>
      <c r="O24" s="164" t="s">
        <v>152</v>
      </c>
      <c r="P24" s="164" t="s">
        <v>152</v>
      </c>
      <c r="Q24" s="165" t="s">
        <v>152</v>
      </c>
      <c r="R24" s="164" t="s">
        <v>152</v>
      </c>
      <c r="S24" s="164" t="s">
        <v>152</v>
      </c>
      <c r="T24" s="166" t="s">
        <v>152</v>
      </c>
    </row>
    <row r="25" spans="1:20" ht="19.5" customHeight="1" x14ac:dyDescent="0.2">
      <c r="A25" s="153" t="s">
        <v>20</v>
      </c>
      <c r="B25" s="167" t="s">
        <v>33</v>
      </c>
      <c r="C25" s="168">
        <v>7.0000000000000001E-3</v>
      </c>
      <c r="D25" s="169">
        <v>4.4028675373085635E-2</v>
      </c>
      <c r="E25" s="170">
        <v>0.24611999999999998</v>
      </c>
      <c r="F25" s="168">
        <v>1.0999999999999999E-2</v>
      </c>
      <c r="G25" s="169">
        <v>6.9187918443420274E-2</v>
      </c>
      <c r="H25" s="170">
        <v>0.38675999999999994</v>
      </c>
      <c r="I25" s="168">
        <v>1.6E-2</v>
      </c>
      <c r="J25" s="169">
        <v>0.10063697228133858</v>
      </c>
      <c r="K25" s="171">
        <v>0.56255999999999995</v>
      </c>
      <c r="L25" s="172" t="s">
        <v>152</v>
      </c>
      <c r="M25" s="168" t="s">
        <v>152</v>
      </c>
      <c r="N25" s="170" t="s">
        <v>152</v>
      </c>
      <c r="O25" s="168" t="s">
        <v>152</v>
      </c>
      <c r="P25" s="168" t="s">
        <v>152</v>
      </c>
      <c r="Q25" s="170" t="s">
        <v>152</v>
      </c>
      <c r="R25" s="168" t="s">
        <v>152</v>
      </c>
      <c r="S25" s="168" t="s">
        <v>152</v>
      </c>
      <c r="T25" s="173" t="s">
        <v>152</v>
      </c>
    </row>
    <row r="26" spans="1:20" ht="19.5" customHeight="1" x14ac:dyDescent="0.2">
      <c r="A26" s="158" t="s">
        <v>1</v>
      </c>
      <c r="B26" s="174" t="s">
        <v>135</v>
      </c>
      <c r="C26" s="164" t="s">
        <v>152</v>
      </c>
      <c r="D26" s="175" t="s">
        <v>152</v>
      </c>
      <c r="E26" s="165" t="s">
        <v>152</v>
      </c>
      <c r="F26" s="164">
        <v>4.2600000000000005E-5</v>
      </c>
      <c r="G26" s="175">
        <v>2.6794593869906402E-4</v>
      </c>
      <c r="H26" s="165">
        <v>1.4833320000000002E-3</v>
      </c>
      <c r="I26" s="164" t="s">
        <v>152</v>
      </c>
      <c r="J26" s="175" t="s">
        <v>152</v>
      </c>
      <c r="K26" s="176" t="s">
        <v>152</v>
      </c>
      <c r="L26" s="163" t="s">
        <v>152</v>
      </c>
      <c r="M26" s="164" t="s">
        <v>152</v>
      </c>
      <c r="N26" s="165" t="s">
        <v>152</v>
      </c>
      <c r="O26" s="164">
        <v>175000</v>
      </c>
      <c r="P26" s="164">
        <v>6180.0331956068794</v>
      </c>
      <c r="Q26" s="165">
        <v>7096.6230596652067</v>
      </c>
      <c r="R26" s="164" t="s">
        <v>152</v>
      </c>
      <c r="S26" s="164" t="s">
        <v>152</v>
      </c>
      <c r="T26" s="166" t="s">
        <v>152</v>
      </c>
    </row>
    <row r="27" spans="1:20" x14ac:dyDescent="0.2">
      <c r="A27" s="153" t="s">
        <v>26</v>
      </c>
      <c r="B27" s="167" t="s">
        <v>33</v>
      </c>
      <c r="C27" s="168" t="s">
        <v>152</v>
      </c>
      <c r="D27" s="169" t="s">
        <v>152</v>
      </c>
      <c r="E27" s="170" t="s">
        <v>152</v>
      </c>
      <c r="F27" s="168" t="s">
        <v>152</v>
      </c>
      <c r="G27" s="169" t="s">
        <v>152</v>
      </c>
      <c r="H27" s="170" t="s">
        <v>152</v>
      </c>
      <c r="I27" s="168" t="s">
        <v>152</v>
      </c>
      <c r="J27" s="169" t="s">
        <v>152</v>
      </c>
      <c r="K27" s="171" t="s">
        <v>152</v>
      </c>
      <c r="L27" s="172">
        <v>97.070675999999992</v>
      </c>
      <c r="M27" s="168">
        <v>3.4279999999999995</v>
      </c>
      <c r="N27" s="170">
        <v>3.4691105221305167</v>
      </c>
      <c r="O27" s="168">
        <v>98.713062000000008</v>
      </c>
      <c r="P27" s="168">
        <v>3.4860000000000002</v>
      </c>
      <c r="Q27" s="170">
        <v>3.527806091058046</v>
      </c>
      <c r="R27" s="168">
        <v>139.03647000000001</v>
      </c>
      <c r="S27" s="168">
        <v>4.91</v>
      </c>
      <c r="T27" s="173">
        <v>4.9688835074856588</v>
      </c>
    </row>
    <row r="28" spans="1:20" ht="15.75" thickBot="1" x14ac:dyDescent="0.3">
      <c r="A28" s="148" t="s">
        <v>44</v>
      </c>
      <c r="B28" s="149"/>
      <c r="C28" s="143">
        <f>SUM(C6:C27)</f>
        <v>141.48780219998412</v>
      </c>
      <c r="D28" s="143">
        <f t="shared" ref="D28:T28" si="0">SUM(D6:D27)</f>
        <v>889.93150175920755</v>
      </c>
      <c r="E28" s="146">
        <f t="shared" si="0"/>
        <v>5321.6707319736661</v>
      </c>
      <c r="F28" s="143">
        <f t="shared" si="0"/>
        <v>193.22156623840519</v>
      </c>
      <c r="G28" s="143">
        <f t="shared" si="0"/>
        <v>1215.3270878557009</v>
      </c>
      <c r="H28" s="146">
        <f t="shared" si="0"/>
        <v>7257.4195018411456</v>
      </c>
      <c r="I28" s="143">
        <f t="shared" si="0"/>
        <v>239.20691334745996</v>
      </c>
      <c r="J28" s="143">
        <f t="shared" si="0"/>
        <v>1504.5662192533052</v>
      </c>
      <c r="K28" s="144">
        <f t="shared" si="0"/>
        <v>9030.127271727506</v>
      </c>
      <c r="L28" s="145">
        <f t="shared" si="0"/>
        <v>198641.5623807431</v>
      </c>
      <c r="M28" s="143">
        <f t="shared" si="0"/>
        <v>7014.922568801182</v>
      </c>
      <c r="N28" s="146">
        <f t="shared" si="0"/>
        <v>6870.7132109332433</v>
      </c>
      <c r="O28" s="143">
        <f t="shared" si="0"/>
        <v>449354.70710084488</v>
      </c>
      <c r="P28" s="143">
        <f t="shared" si="0"/>
        <v>15868.725751345301</v>
      </c>
      <c r="Q28" s="146">
        <f t="shared" si="0"/>
        <v>16670.593163660975</v>
      </c>
      <c r="R28" s="143">
        <f t="shared" si="0"/>
        <v>335443.45657982235</v>
      </c>
      <c r="S28" s="143">
        <f t="shared" si="0"/>
        <v>11846.009696642381</v>
      </c>
      <c r="T28" s="144">
        <f t="shared" si="0"/>
        <v>11363.692603379823</v>
      </c>
    </row>
  </sheetData>
  <mergeCells count="8">
    <mergeCell ref="R4:T4"/>
    <mergeCell ref="L3:T3"/>
    <mergeCell ref="L4:N4"/>
    <mergeCell ref="O4:Q4"/>
    <mergeCell ref="C4:E4"/>
    <mergeCell ref="F4:H4"/>
    <mergeCell ref="I4:K4"/>
    <mergeCell ref="C3:K3"/>
  </mergeCells>
  <pageMargins left="0.25" right="0.25" top="0.75" bottom="0.75" header="0.3" footer="0.3"/>
  <pageSetup paperSize="9" scale="5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K51"/>
  <sheetViews>
    <sheetView showGridLines="0" zoomScaleNormal="100" workbookViewId="0"/>
  </sheetViews>
  <sheetFormatPr defaultRowHeight="15" x14ac:dyDescent="0.25"/>
  <cols>
    <col min="1" max="1" width="37.28515625" customWidth="1"/>
    <col min="2" max="30" width="10.7109375" customWidth="1"/>
  </cols>
  <sheetData>
    <row r="1" spans="1:37" x14ac:dyDescent="0.25">
      <c r="A1" s="24" t="s">
        <v>174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7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7" x14ac:dyDescent="0.25">
      <c r="A3" s="178" t="s">
        <v>29</v>
      </c>
      <c r="B3" s="179">
        <v>2015</v>
      </c>
      <c r="C3" s="179">
        <v>2016</v>
      </c>
      <c r="D3" s="179">
        <v>2017</v>
      </c>
      <c r="E3" s="179">
        <f>D3+1</f>
        <v>2018</v>
      </c>
      <c r="F3" s="179">
        <f t="shared" ref="F3:AD3" si="0">E3+1</f>
        <v>2019</v>
      </c>
      <c r="G3" s="179">
        <f t="shared" si="0"/>
        <v>2020</v>
      </c>
      <c r="H3" s="179">
        <f t="shared" si="0"/>
        <v>2021</v>
      </c>
      <c r="I3" s="179">
        <f t="shared" si="0"/>
        <v>2022</v>
      </c>
      <c r="J3" s="179">
        <f t="shared" si="0"/>
        <v>2023</v>
      </c>
      <c r="K3" s="179">
        <f t="shared" si="0"/>
        <v>2024</v>
      </c>
      <c r="L3" s="179">
        <f t="shared" si="0"/>
        <v>2025</v>
      </c>
      <c r="M3" s="179">
        <f t="shared" si="0"/>
        <v>2026</v>
      </c>
      <c r="N3" s="179">
        <f t="shared" si="0"/>
        <v>2027</v>
      </c>
      <c r="O3" s="179">
        <f t="shared" si="0"/>
        <v>2028</v>
      </c>
      <c r="P3" s="179">
        <f t="shared" si="0"/>
        <v>2029</v>
      </c>
      <c r="Q3" s="179">
        <f t="shared" si="0"/>
        <v>2030</v>
      </c>
      <c r="R3" s="179">
        <f t="shared" si="0"/>
        <v>2031</v>
      </c>
      <c r="S3" s="179">
        <f t="shared" si="0"/>
        <v>2032</v>
      </c>
      <c r="T3" s="179">
        <f t="shared" si="0"/>
        <v>2033</v>
      </c>
      <c r="U3" s="179">
        <f t="shared" si="0"/>
        <v>2034</v>
      </c>
      <c r="V3" s="179">
        <f t="shared" si="0"/>
        <v>2035</v>
      </c>
      <c r="W3" s="179">
        <f t="shared" si="0"/>
        <v>2036</v>
      </c>
      <c r="X3" s="179">
        <f t="shared" si="0"/>
        <v>2037</v>
      </c>
      <c r="Y3" s="179">
        <f t="shared" si="0"/>
        <v>2038</v>
      </c>
      <c r="Z3" s="179">
        <f t="shared" si="0"/>
        <v>2039</v>
      </c>
      <c r="AA3" s="179">
        <f t="shared" si="0"/>
        <v>2040</v>
      </c>
      <c r="AB3" s="179">
        <f t="shared" si="0"/>
        <v>2041</v>
      </c>
      <c r="AC3" s="179">
        <f t="shared" si="0"/>
        <v>2042</v>
      </c>
      <c r="AD3" s="179">
        <f t="shared" si="0"/>
        <v>2043</v>
      </c>
      <c r="AE3" s="179">
        <v>2044</v>
      </c>
      <c r="AF3" s="179">
        <v>2045</v>
      </c>
      <c r="AG3" s="179">
        <v>2046</v>
      </c>
      <c r="AH3" s="179">
        <v>2047</v>
      </c>
      <c r="AI3" s="179">
        <v>2048</v>
      </c>
      <c r="AJ3" s="179">
        <v>2049</v>
      </c>
      <c r="AK3" s="180">
        <v>2050</v>
      </c>
    </row>
    <row r="4" spans="1:37" x14ac:dyDescent="0.25">
      <c r="A4" s="45" t="s">
        <v>6</v>
      </c>
      <c r="B4" s="34">
        <v>71.787289570167232</v>
      </c>
      <c r="C4" s="34">
        <v>71.787289570167232</v>
      </c>
      <c r="D4" s="34">
        <v>71.787289570167232</v>
      </c>
      <c r="E4" s="34">
        <v>71.670372160443819</v>
      </c>
      <c r="F4" s="34">
        <v>71.787289570167232</v>
      </c>
      <c r="G4" s="34">
        <v>71.787289570167232</v>
      </c>
      <c r="H4" s="34">
        <v>71.787289570167232</v>
      </c>
      <c r="I4" s="34">
        <v>71.670372160443819</v>
      </c>
      <c r="J4" s="34">
        <v>65.590666854827063</v>
      </c>
      <c r="K4" s="34">
        <v>55.185017389444518</v>
      </c>
      <c r="L4" s="34">
        <v>49.689899132444751</v>
      </c>
      <c r="M4" s="34">
        <v>42.79177195876418</v>
      </c>
      <c r="N4" s="34">
        <v>31.68461803504124</v>
      </c>
      <c r="O4" s="34">
        <v>23.968068993296878</v>
      </c>
      <c r="P4" s="34">
        <v>14.497758805701526</v>
      </c>
      <c r="Q4" s="34">
        <v>12.977832479297332</v>
      </c>
      <c r="R4" s="34">
        <v>12.159410611233538</v>
      </c>
      <c r="S4" s="34">
        <v>10.873319104276145</v>
      </c>
      <c r="T4" s="34">
        <v>10.171814645935747</v>
      </c>
      <c r="U4" s="34">
        <v>9.2364753681485539</v>
      </c>
      <c r="V4" s="34">
        <v>8.3011360903613571</v>
      </c>
      <c r="W4" s="34">
        <v>6.6642923542337664</v>
      </c>
      <c r="X4" s="34">
        <v>6.7812097639571647</v>
      </c>
      <c r="Y4" s="34">
        <v>6.0797053056167689</v>
      </c>
      <c r="Z4" s="34">
        <v>5.8458704861699706</v>
      </c>
      <c r="AA4" s="34">
        <v>5.144366027829574</v>
      </c>
      <c r="AB4" s="34">
        <v>4.5597789792125765</v>
      </c>
      <c r="AC4" s="34"/>
      <c r="AD4" s="34"/>
      <c r="AE4" s="34"/>
      <c r="AF4" s="34"/>
      <c r="AG4" s="34"/>
      <c r="AH4" s="34"/>
      <c r="AI4" s="34"/>
      <c r="AJ4" s="34"/>
      <c r="AK4" s="35"/>
    </row>
    <row r="5" spans="1:37" x14ac:dyDescent="0.25">
      <c r="A5" s="46" t="s">
        <v>1</v>
      </c>
      <c r="B5" s="32">
        <v>29.178676916214364</v>
      </c>
      <c r="C5" s="32">
        <v>30.820766959118199</v>
      </c>
      <c r="D5" s="32">
        <v>30.820766959118199</v>
      </c>
      <c r="E5" s="32">
        <v>30.820766959118199</v>
      </c>
      <c r="F5" s="32">
        <v>35.953733736586841</v>
      </c>
      <c r="G5" s="32">
        <v>35.230295465936898</v>
      </c>
      <c r="H5" s="32">
        <v>25.57296871011782</v>
      </c>
      <c r="I5" s="32">
        <v>23.930878667213982</v>
      </c>
      <c r="J5" s="32">
        <v>24.034226991592543</v>
      </c>
      <c r="K5" s="32">
        <v>22.288788624310143</v>
      </c>
      <c r="L5" s="32">
        <v>20.75004690578487</v>
      </c>
      <c r="M5" s="32">
        <v>16.639080224948685</v>
      </c>
      <c r="N5" s="32">
        <v>14.996990182044847</v>
      </c>
      <c r="O5" s="32">
        <v>13.768293436655261</v>
      </c>
      <c r="P5" s="32">
        <v>13.251551814762443</v>
      </c>
      <c r="Q5" s="32">
        <v>12.229551718129986</v>
      </c>
      <c r="R5" s="32">
        <v>11.712810096237169</v>
      </c>
      <c r="S5" s="32">
        <v>10.277416702090457</v>
      </c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134"/>
    </row>
    <row r="6" spans="1:37" x14ac:dyDescent="0.25">
      <c r="A6" s="45" t="s">
        <v>3</v>
      </c>
      <c r="B6" s="34">
        <v>29.059735588328458</v>
      </c>
      <c r="C6" s="34">
        <v>33.098926635354808</v>
      </c>
      <c r="D6" s="34">
        <v>41.738307485938947</v>
      </c>
      <c r="E6" s="34">
        <v>36.35271942323714</v>
      </c>
      <c r="F6" s="34">
        <v>27.152339816121568</v>
      </c>
      <c r="G6" s="34">
        <v>24.459545784770672</v>
      </c>
      <c r="H6" s="34">
        <v>19.971555732519175</v>
      </c>
      <c r="I6" s="34">
        <v>14.810367172429947</v>
      </c>
      <c r="J6" s="34">
        <v>10.883375876709884</v>
      </c>
      <c r="K6" s="34">
        <v>9.9857778662595873</v>
      </c>
      <c r="L6" s="34">
        <v>7.2929838349086857</v>
      </c>
      <c r="M6" s="34">
        <v>4.9367890574766493</v>
      </c>
      <c r="N6" s="34">
        <v>3.7025917931074868</v>
      </c>
      <c r="O6" s="34">
        <v>4.4879900522514991</v>
      </c>
      <c r="P6" s="34">
        <v>4.1513907983326366</v>
      </c>
      <c r="Q6" s="34">
        <v>3.1415930365760492</v>
      </c>
      <c r="R6" s="34">
        <v>1.9073957722068871</v>
      </c>
      <c r="S6" s="34">
        <v>2.2439950261257495</v>
      </c>
      <c r="T6" s="34">
        <v>2.0195955235131748</v>
      </c>
      <c r="U6" s="34">
        <v>1.9073957722068871</v>
      </c>
      <c r="V6" s="34">
        <v>1.3463970156754497</v>
      </c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5"/>
    </row>
    <row r="7" spans="1:37" x14ac:dyDescent="0.25">
      <c r="A7" s="46" t="s">
        <v>0</v>
      </c>
      <c r="B7" s="32">
        <v>23.318215947328991</v>
      </c>
      <c r="C7" s="32">
        <v>20.597757420140606</v>
      </c>
      <c r="D7" s="32">
        <v>22.54094208241802</v>
      </c>
      <c r="E7" s="32">
        <v>22.54094208241802</v>
      </c>
      <c r="F7" s="32">
        <v>20.079574843533294</v>
      </c>
      <c r="G7" s="32">
        <v>22.670487726569849</v>
      </c>
      <c r="H7" s="32">
        <v>22.670487726569849</v>
      </c>
      <c r="I7" s="32">
        <v>20.856848708444261</v>
      </c>
      <c r="J7" s="32">
        <v>22.670487726569849</v>
      </c>
      <c r="K7" s="32">
        <v>22.670487726569849</v>
      </c>
      <c r="L7" s="32">
        <v>20.856848708444261</v>
      </c>
      <c r="M7" s="32">
        <v>15.027294721612014</v>
      </c>
      <c r="N7" s="32">
        <v>10.104560243842561</v>
      </c>
      <c r="O7" s="32">
        <v>2.979549815492037</v>
      </c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134"/>
    </row>
    <row r="8" spans="1:37" x14ac:dyDescent="0.25">
      <c r="A8" s="45" t="s">
        <v>4</v>
      </c>
      <c r="B8" s="34">
        <v>13.801742463201775</v>
      </c>
      <c r="C8" s="34">
        <v>10.89218594393221</v>
      </c>
      <c r="D8" s="34">
        <v>8.5048575178648775</v>
      </c>
      <c r="E8" s="34">
        <v>7.4604013314604192</v>
      </c>
      <c r="F8" s="34">
        <v>6.4905491583705635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5"/>
    </row>
    <row r="9" spans="1:37" x14ac:dyDescent="0.25">
      <c r="A9" s="46" t="s">
        <v>9</v>
      </c>
      <c r="B9" s="32">
        <v>6.5544955830423026</v>
      </c>
      <c r="C9" s="32">
        <v>6.5202982147829509</v>
      </c>
      <c r="D9" s="32">
        <v>9.199092061765457</v>
      </c>
      <c r="E9" s="32">
        <v>11.399122753117048</v>
      </c>
      <c r="F9" s="32">
        <v>12.767017483491093</v>
      </c>
      <c r="G9" s="32">
        <v>13.553556953456171</v>
      </c>
      <c r="H9" s="32">
        <v>13.998122740827734</v>
      </c>
      <c r="I9" s="32">
        <v>14.077916600099552</v>
      </c>
      <c r="J9" s="32">
        <v>12.105868363810304</v>
      </c>
      <c r="K9" s="32">
        <v>10.532789423880153</v>
      </c>
      <c r="L9" s="32">
        <v>9.1306973252467536</v>
      </c>
      <c r="M9" s="32">
        <v>8.0477806637006353</v>
      </c>
      <c r="N9" s="32">
        <v>7.1814473344637397</v>
      </c>
      <c r="O9" s="32">
        <v>6.4747017237704823</v>
      </c>
      <c r="P9" s="32">
        <v>5.8249517268428113</v>
      </c>
      <c r="Q9" s="32">
        <v>5.2777938346931927</v>
      </c>
      <c r="R9" s="32">
        <v>4.8332280473216285</v>
      </c>
      <c r="S9" s="32">
        <v>4.4684561192218828</v>
      </c>
      <c r="T9" s="32">
        <v>4.0922850683690202</v>
      </c>
      <c r="U9" s="32">
        <v>3.7845087540348596</v>
      </c>
      <c r="V9" s="32">
        <v>3.4995306852069334</v>
      </c>
      <c r="W9" s="32">
        <v>3.2829473528977098</v>
      </c>
      <c r="X9" s="32">
        <v>3.0549648978353687</v>
      </c>
      <c r="Y9" s="32">
        <v>2.8611798110323785</v>
      </c>
      <c r="Z9" s="32">
        <v>2.6787938469825061</v>
      </c>
      <c r="AA9" s="32">
        <v>2.5420043739451015</v>
      </c>
      <c r="AB9" s="32">
        <v>2.382416655401463</v>
      </c>
      <c r="AC9" s="32">
        <v>2.2456271823640583</v>
      </c>
      <c r="AD9" s="32">
        <v>2.1202368320797711</v>
      </c>
      <c r="AE9" s="32">
        <v>2.0176447273017173</v>
      </c>
      <c r="AF9" s="32">
        <v>1.9036534997705468</v>
      </c>
      <c r="AG9" s="32">
        <v>1.8124605177456106</v>
      </c>
      <c r="AH9" s="32">
        <v>1.7212675357206741</v>
      </c>
      <c r="AI9" s="32">
        <v>1.6528727992019718</v>
      </c>
      <c r="AJ9" s="32">
        <v>1.5730789399301524</v>
      </c>
      <c r="AK9" s="134">
        <v>1.5046842034114505</v>
      </c>
    </row>
    <row r="10" spans="1:37" x14ac:dyDescent="0.25">
      <c r="A10" s="45" t="s">
        <v>11</v>
      </c>
      <c r="B10" s="34">
        <v>6.5246878725574122</v>
      </c>
      <c r="C10" s="34">
        <v>7.8636672968387584</v>
      </c>
      <c r="D10" s="34">
        <v>6.0254074092660614</v>
      </c>
      <c r="E10" s="34">
        <v>4.5048714528787697</v>
      </c>
      <c r="F10" s="34">
        <v>3.6084360756056642</v>
      </c>
      <c r="G10" s="34">
        <v>3.2566702946503949</v>
      </c>
      <c r="H10" s="34">
        <v>2.7914316811289099</v>
      </c>
      <c r="I10" s="34">
        <v>2.4283186169170192</v>
      </c>
      <c r="J10" s="34">
        <v>2.1332892522448579</v>
      </c>
      <c r="K10" s="34">
        <v>1.8949963038558046</v>
      </c>
      <c r="L10" s="34">
        <v>1.6907452052366161</v>
      </c>
      <c r="M10" s="34">
        <v>1.5205359563872924</v>
      </c>
      <c r="N10" s="34">
        <v>1.3730212740512118</v>
      </c>
      <c r="O10" s="34">
        <v>1.259548441484996</v>
      </c>
      <c r="P10" s="34">
        <v>1.1460756089187802</v>
      </c>
      <c r="Q10" s="34">
        <v>1.0552973428658075</v>
      </c>
      <c r="R10" s="34">
        <v>0.96451907681283466</v>
      </c>
      <c r="S10" s="34">
        <v>0.89643537727310529</v>
      </c>
      <c r="T10" s="34">
        <v>0.80565711122013239</v>
      </c>
      <c r="U10" s="34">
        <v>0.62410057911418715</v>
      </c>
      <c r="V10" s="34">
        <v>0.57871144608770086</v>
      </c>
      <c r="W10" s="34">
        <v>0.54466959631783607</v>
      </c>
      <c r="X10" s="34">
        <v>0.51062774654797138</v>
      </c>
      <c r="Y10" s="34">
        <v>0.47658589677810653</v>
      </c>
      <c r="Z10" s="34">
        <v>0.44254404700824185</v>
      </c>
      <c r="AA10" s="34">
        <v>0.41984948049499865</v>
      </c>
      <c r="AB10" s="34">
        <v>0.38580763072513397</v>
      </c>
      <c r="AC10" s="34">
        <v>0.36311306421189077</v>
      </c>
      <c r="AD10" s="34">
        <v>0.34041849769864752</v>
      </c>
      <c r="AE10" s="34">
        <v>0.32907121444202592</v>
      </c>
      <c r="AF10" s="34">
        <v>0.30637664792878283</v>
      </c>
      <c r="AG10" s="34">
        <v>0.29502936467216123</v>
      </c>
      <c r="AH10" s="34">
        <v>0.27233479815891803</v>
      </c>
      <c r="AI10" s="34">
        <v>0.26098751490229649</v>
      </c>
      <c r="AJ10" s="34">
        <v>0.24964023164567489</v>
      </c>
      <c r="AK10" s="35">
        <v>0.23829294838905327</v>
      </c>
    </row>
    <row r="11" spans="1:37" x14ac:dyDescent="0.25">
      <c r="A11" s="218" t="s">
        <v>21</v>
      </c>
      <c r="B11" s="32">
        <v>4.5972060506400005</v>
      </c>
      <c r="C11" s="32">
        <v>4.88848150872</v>
      </c>
      <c r="D11" s="32">
        <v>3.5873595332399999</v>
      </c>
      <c r="E11" s="32">
        <v>2.7533774433599998</v>
      </c>
      <c r="F11" s="32">
        <v>2.21067081156</v>
      </c>
      <c r="G11" s="32">
        <v>1.80810614544</v>
      </c>
      <c r="H11" s="32">
        <v>1.5209525098800001</v>
      </c>
      <c r="I11" s="32">
        <v>1.2997480346400001</v>
      </c>
      <c r="J11" s="32">
        <v>1.1183878437599999</v>
      </c>
      <c r="K11" s="32">
        <v>0.98511558227999996</v>
      </c>
      <c r="L11" s="32">
        <v>0.87107849256000014</v>
      </c>
      <c r="M11" s="32">
        <v>0.77765051543999986</v>
      </c>
      <c r="N11" s="32">
        <v>0.69521406504000005</v>
      </c>
      <c r="O11" s="32">
        <v>0.63201278640000003</v>
      </c>
      <c r="P11" s="32">
        <v>0.57430727112000002</v>
      </c>
      <c r="Q11" s="32">
        <v>0.52621934172000007</v>
      </c>
      <c r="R11" s="32">
        <v>0.48362717567999997</v>
      </c>
      <c r="S11" s="32">
        <v>0.44653077299999999</v>
      </c>
      <c r="T11" s="32">
        <v>0.41218225199999997</v>
      </c>
      <c r="U11" s="32">
        <v>0.38332949436000008</v>
      </c>
      <c r="V11" s="32">
        <v>0.21158688936</v>
      </c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134"/>
    </row>
    <row r="12" spans="1:37" x14ac:dyDescent="0.25">
      <c r="A12" s="45" t="s">
        <v>2</v>
      </c>
      <c r="B12" s="34">
        <v>3.1729626017331181</v>
      </c>
      <c r="C12" s="34">
        <v>3.7395630663283179</v>
      </c>
      <c r="D12" s="34">
        <v>3.1729626017331181</v>
      </c>
      <c r="E12" s="34">
        <v>3.0596425088140782</v>
      </c>
      <c r="F12" s="34">
        <v>3.1729626017331181</v>
      </c>
      <c r="G12" s="34">
        <v>3.8528831592473578</v>
      </c>
      <c r="H12" s="34">
        <v>3.2862826946521579</v>
      </c>
      <c r="I12" s="34">
        <v>2.8330023229759984</v>
      </c>
      <c r="J12" s="34">
        <v>2.4930420442188788</v>
      </c>
      <c r="K12" s="34">
        <v>2.1530817654617587</v>
      </c>
      <c r="L12" s="34">
        <v>1.813121486704639</v>
      </c>
      <c r="M12" s="34">
        <v>4.0795233450854385</v>
      </c>
      <c r="N12" s="34">
        <v>3.3996027875711978</v>
      </c>
      <c r="O12" s="34">
        <v>2.8330023229759984</v>
      </c>
      <c r="P12" s="34">
        <v>2.3797219512998389</v>
      </c>
      <c r="Q12" s="34">
        <v>2.0397616725427192</v>
      </c>
      <c r="R12" s="34">
        <v>1.6998013937855989</v>
      </c>
      <c r="S12" s="34">
        <v>1.4731612079475191</v>
      </c>
      <c r="T12" s="34">
        <v>1.2465210221094394</v>
      </c>
      <c r="U12" s="34">
        <v>1.0198808362713596</v>
      </c>
      <c r="V12" s="34">
        <v>0.79324065043327951</v>
      </c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5"/>
    </row>
    <row r="13" spans="1:37" x14ac:dyDescent="0.25">
      <c r="A13" s="46" t="s">
        <v>27</v>
      </c>
      <c r="B13" s="32">
        <v>2.1345875420371296</v>
      </c>
      <c r="C13" s="32">
        <v>1.7165641483881919</v>
      </c>
      <c r="D13" s="32">
        <v>2.0901169682446898</v>
      </c>
      <c r="E13" s="32">
        <v>1.9033405583164411</v>
      </c>
      <c r="F13" s="32">
        <v>1.6631994598372637</v>
      </c>
      <c r="G13" s="32">
        <v>1.4408465908750629</v>
      </c>
      <c r="H13" s="32">
        <v>1.2629642957053018</v>
      </c>
      <c r="I13" s="32">
        <v>1.0406114267431008</v>
      </c>
      <c r="J13" s="32">
        <v>0.84494090205636385</v>
      </c>
      <c r="K13" s="32">
        <v>0.70263506592055536</v>
      </c>
      <c r="L13" s="32">
        <v>0.56032922978474664</v>
      </c>
      <c r="M13" s="32">
        <v>0.4535998526828901</v>
      </c>
      <c r="N13" s="32">
        <v>0.39134104937347386</v>
      </c>
      <c r="O13" s="32">
        <v>0.35576459033952168</v>
      </c>
      <c r="P13" s="32">
        <v>0.3201881313055695</v>
      </c>
      <c r="Q13" s="32">
        <v>0.28461167227161738</v>
      </c>
      <c r="R13" s="32">
        <v>0.24903521323766517</v>
      </c>
      <c r="S13" s="32">
        <v>0.21345875420371299</v>
      </c>
      <c r="T13" s="32">
        <v>0.17788229516976084</v>
      </c>
      <c r="U13" s="32">
        <v>0.12451760661883259</v>
      </c>
      <c r="V13" s="32">
        <v>9.7835262343368465E-2</v>
      </c>
      <c r="W13" s="32">
        <v>8.894114758488042E-2</v>
      </c>
      <c r="X13" s="32">
        <v>8.0047032826392375E-2</v>
      </c>
      <c r="Y13" s="32">
        <v>8.0047032826392375E-2</v>
      </c>
      <c r="Z13" s="32">
        <v>7.1152918067904344E-2</v>
      </c>
      <c r="AA13" s="32">
        <v>8.0047032826392375E-2</v>
      </c>
      <c r="AB13" s="32">
        <v>4.447057379244021E-2</v>
      </c>
      <c r="AC13" s="32">
        <v>4.447057379244021E-2</v>
      </c>
      <c r="AD13" s="32">
        <v>4.447057379244021E-2</v>
      </c>
      <c r="AE13" s="32">
        <v>4.447057379244021E-2</v>
      </c>
      <c r="AF13" s="32">
        <v>4.447057379244021E-2</v>
      </c>
      <c r="AG13" s="32">
        <v>4.447057379244021E-2</v>
      </c>
      <c r="AH13" s="32">
        <v>4.447057379244021E-2</v>
      </c>
      <c r="AI13" s="32">
        <v>4.447057379244021E-2</v>
      </c>
      <c r="AJ13" s="32"/>
      <c r="AK13" s="134"/>
    </row>
    <row r="14" spans="1:37" x14ac:dyDescent="0.25">
      <c r="A14" s="45" t="s">
        <v>22</v>
      </c>
      <c r="B14" s="34">
        <v>0.70560245715338465</v>
      </c>
      <c r="C14" s="34">
        <v>0.35878091041697524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5"/>
    </row>
    <row r="15" spans="1:37" x14ac:dyDescent="0.25">
      <c r="A15" s="46" t="s">
        <v>10</v>
      </c>
      <c r="B15" s="32">
        <v>0.30863541342052808</v>
      </c>
      <c r="C15" s="32">
        <v>0.30863541342052808</v>
      </c>
      <c r="D15" s="32">
        <v>0.30863541342052808</v>
      </c>
      <c r="E15" s="32">
        <v>0.28659002674763318</v>
      </c>
      <c r="F15" s="32">
        <v>0.26454464007473832</v>
      </c>
      <c r="G15" s="32">
        <v>0.25352194673829093</v>
      </c>
      <c r="H15" s="32">
        <v>0.23147656006539602</v>
      </c>
      <c r="I15" s="32">
        <v>0.22045386672894862</v>
      </c>
      <c r="J15" s="32">
        <v>0.20943117339250117</v>
      </c>
      <c r="K15" s="32">
        <v>0.19840848005605374</v>
      </c>
      <c r="L15" s="32">
        <v>0.18738578671960635</v>
      </c>
      <c r="M15" s="32">
        <v>0.17636309338315892</v>
      </c>
      <c r="N15" s="32">
        <v>0.17636309338315892</v>
      </c>
      <c r="O15" s="32">
        <v>0.16534040004671144</v>
      </c>
      <c r="P15" s="32">
        <v>0.15431770671026404</v>
      </c>
      <c r="Q15" s="32">
        <v>0.15431770671026404</v>
      </c>
      <c r="R15" s="32">
        <v>8.818154669157946E-2</v>
      </c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134"/>
    </row>
    <row r="16" spans="1:37" x14ac:dyDescent="0.25">
      <c r="A16" s="45" t="s">
        <v>13</v>
      </c>
      <c r="B16" s="34">
        <v>0.26689881826602146</v>
      </c>
      <c r="C16" s="34">
        <v>0.29941441033903926</v>
      </c>
      <c r="D16" s="34">
        <v>0.31296257370279673</v>
      </c>
      <c r="E16" s="34">
        <v>0.30076922667541506</v>
      </c>
      <c r="F16" s="34">
        <v>0.25064102222951251</v>
      </c>
      <c r="G16" s="34">
        <v>0.22218987916562194</v>
      </c>
      <c r="H16" s="34">
        <v>0.18154538907434964</v>
      </c>
      <c r="I16" s="34">
        <v>0.14902979700133179</v>
      </c>
      <c r="J16" s="34">
        <v>0.12464310294656838</v>
      </c>
      <c r="K16" s="34">
        <v>0.10296604156455651</v>
      </c>
      <c r="L16" s="34">
        <v>8.5353429191671826E-2</v>
      </c>
      <c r="M16" s="34">
        <v>7.3160082164290138E-2</v>
      </c>
      <c r="N16" s="34">
        <v>6.2321551473284192E-2</v>
      </c>
      <c r="O16" s="34">
        <v>5.2837837118653988E-2</v>
      </c>
      <c r="P16" s="34">
        <v>2.9805959400266351E-2</v>
      </c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5"/>
    </row>
    <row r="17" spans="1:37" x14ac:dyDescent="0.25">
      <c r="A17" s="46" t="s">
        <v>17</v>
      </c>
      <c r="B17" s="32">
        <v>0.26170223264676384</v>
      </c>
      <c r="C17" s="32">
        <v>0.50274376271615162</v>
      </c>
      <c r="D17" s="32">
        <v>0.46601362480081637</v>
      </c>
      <c r="E17" s="32">
        <v>0.43157912050518948</v>
      </c>
      <c r="F17" s="32">
        <v>0.40058806663912538</v>
      </c>
      <c r="G17" s="32">
        <v>0.37074482958291544</v>
      </c>
      <c r="H17" s="32">
        <v>0.34434504295626817</v>
      </c>
      <c r="I17" s="32">
        <v>0.31909307313947521</v>
      </c>
      <c r="J17" s="32">
        <v>0.29498892013253641</v>
      </c>
      <c r="K17" s="32">
        <v>0.27432821755516035</v>
      </c>
      <c r="L17" s="32">
        <v>0.25366751497778423</v>
      </c>
      <c r="M17" s="32">
        <v>0.2353024460201166</v>
      </c>
      <c r="N17" s="32">
        <v>0.21808519387230321</v>
      </c>
      <c r="O17" s="32">
        <v>0.20316357534419824</v>
      </c>
      <c r="P17" s="32">
        <v>0.18709414000623906</v>
      </c>
      <c r="Q17" s="32">
        <v>0.17332033828798832</v>
      </c>
      <c r="R17" s="32">
        <v>0.16069435337959184</v>
      </c>
      <c r="S17" s="32">
        <v>0.14921618528104957</v>
      </c>
      <c r="T17" s="32">
        <v>0.13888583399236151</v>
      </c>
      <c r="U17" s="32">
        <v>0.12855548270367348</v>
      </c>
      <c r="V17" s="32">
        <v>0.11937294822483964</v>
      </c>
      <c r="W17" s="32">
        <v>0.11019041374600583</v>
      </c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134"/>
    </row>
    <row r="18" spans="1:37" x14ac:dyDescent="0.25">
      <c r="A18" s="45" t="s">
        <v>15</v>
      </c>
      <c r="B18" s="34">
        <v>0.18847848880741844</v>
      </c>
      <c r="C18" s="34">
        <v>0.4301422848723595</v>
      </c>
      <c r="D18" s="34">
        <v>0.33803879442423224</v>
      </c>
      <c r="E18" s="34">
        <v>0.19467720904213781</v>
      </c>
      <c r="F18" s="34">
        <v>0.10898817155151598</v>
      </c>
      <c r="G18" s="34">
        <v>1.5762870944901228E-2</v>
      </c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5"/>
    </row>
    <row r="19" spans="1:37" x14ac:dyDescent="0.25">
      <c r="A19" s="46" t="s">
        <v>12</v>
      </c>
      <c r="B19" s="32">
        <v>1.0399984548952102E-2</v>
      </c>
      <c r="C19" s="32">
        <v>9.0863022901370993E-3</v>
      </c>
      <c r="D19" s="32">
        <v>7.882093552890013E-3</v>
      </c>
      <c r="E19" s="32">
        <v>7.0063053803466804E-3</v>
      </c>
      <c r="F19" s="32">
        <v>6.1305172078033442E-3</v>
      </c>
      <c r="G19" s="32">
        <v>5.4736760783958439E-3</v>
      </c>
      <c r="H19" s="32">
        <v>4.8168349489883418E-3</v>
      </c>
      <c r="I19" s="32">
        <v>4.2694673411487576E-3</v>
      </c>
      <c r="J19" s="32">
        <v>3.8315732548770904E-3</v>
      </c>
      <c r="K19" s="32">
        <v>3.5031526901733402E-3</v>
      </c>
      <c r="L19" s="32">
        <v>3.0652586039016721E-3</v>
      </c>
      <c r="M19" s="32">
        <v>2.9557850823337555E-3</v>
      </c>
      <c r="N19" s="32">
        <v>2.5178909960620875E-3</v>
      </c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134"/>
    </row>
    <row r="20" spans="1:37" x14ac:dyDescent="0.25">
      <c r="A20" s="45" t="s">
        <v>26</v>
      </c>
      <c r="B20" s="34">
        <v>7.0839479740121402E-3</v>
      </c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5"/>
    </row>
    <row r="21" spans="1:37" x14ac:dyDescent="0.25">
      <c r="A21" s="47" t="s">
        <v>44</v>
      </c>
      <c r="B21" s="37">
        <f t="shared" ref="B21:AD21" si="1">SUM(B4:B20)</f>
        <v>191.87840147806787</v>
      </c>
      <c r="C21" s="37">
        <f t="shared" si="1"/>
        <v>193.83430384782645</v>
      </c>
      <c r="D21" s="37">
        <f t="shared" si="1"/>
        <v>200.90063468965783</v>
      </c>
      <c r="E21" s="37">
        <f t="shared" si="1"/>
        <v>193.68617856151462</v>
      </c>
      <c r="F21" s="37">
        <f t="shared" si="1"/>
        <v>185.9166659747093</v>
      </c>
      <c r="G21" s="37">
        <f t="shared" si="1"/>
        <v>178.92737489362381</v>
      </c>
      <c r="H21" s="37">
        <f t="shared" si="1"/>
        <v>163.6242394886132</v>
      </c>
      <c r="I21" s="37">
        <f t="shared" si="1"/>
        <v>153.64090991411857</v>
      </c>
      <c r="J21" s="37">
        <f t="shared" si="1"/>
        <v>142.50718062551618</v>
      </c>
      <c r="K21" s="37">
        <f t="shared" si="1"/>
        <v>126.97789563984831</v>
      </c>
      <c r="L21" s="37">
        <f t="shared" si="1"/>
        <v>113.18522231060827</v>
      </c>
      <c r="M21" s="37">
        <f t="shared" si="1"/>
        <v>94.761807702747674</v>
      </c>
      <c r="N21" s="37">
        <f t="shared" si="1"/>
        <v>73.988674494260579</v>
      </c>
      <c r="O21" s="37">
        <f t="shared" si="1"/>
        <v>57.18027397517622</v>
      </c>
      <c r="P21" s="37">
        <f t="shared" si="1"/>
        <v>42.517163914400378</v>
      </c>
      <c r="Q21" s="37">
        <f t="shared" si="1"/>
        <v>37.860299143094949</v>
      </c>
      <c r="R21" s="37">
        <f t="shared" si="1"/>
        <v>34.258703286586496</v>
      </c>
      <c r="S21" s="37">
        <f t="shared" si="1"/>
        <v>31.041989249419622</v>
      </c>
      <c r="T21" s="37">
        <f t="shared" si="1"/>
        <v>19.064823752309636</v>
      </c>
      <c r="U21" s="37">
        <f t="shared" si="1"/>
        <v>17.208763893458357</v>
      </c>
      <c r="V21" s="37">
        <f t="shared" si="1"/>
        <v>14.947810987692927</v>
      </c>
      <c r="W21" s="37">
        <f t="shared" si="1"/>
        <v>10.691040864780199</v>
      </c>
      <c r="X21" s="37">
        <f t="shared" si="1"/>
        <v>10.426849441166897</v>
      </c>
      <c r="Y21" s="37">
        <f t="shared" si="1"/>
        <v>9.4975180462536457</v>
      </c>
      <c r="Z21" s="37">
        <f t="shared" si="1"/>
        <v>9.0383612982286223</v>
      </c>
      <c r="AA21" s="37">
        <f t="shared" si="1"/>
        <v>8.1862669150960681</v>
      </c>
      <c r="AB21" s="37">
        <f t="shared" si="1"/>
        <v>7.3724738391316134</v>
      </c>
      <c r="AC21" s="37">
        <f t="shared" si="1"/>
        <v>2.6532108203683893</v>
      </c>
      <c r="AD21" s="37">
        <f t="shared" si="1"/>
        <v>2.5051259035708591</v>
      </c>
      <c r="AE21" s="37">
        <f t="shared" ref="AE21:AK21" si="2">SUM(AE4:AE20)</f>
        <v>2.3911865155361833</v>
      </c>
      <c r="AF21" s="37">
        <f t="shared" si="2"/>
        <v>2.2545007214917701</v>
      </c>
      <c r="AG21" s="37">
        <f t="shared" si="2"/>
        <v>2.1519604562102121</v>
      </c>
      <c r="AH21" s="37">
        <f t="shared" si="2"/>
        <v>2.0380729076720323</v>
      </c>
      <c r="AI21" s="37">
        <f t="shared" si="2"/>
        <v>1.9583308878967085</v>
      </c>
      <c r="AJ21" s="37">
        <f t="shared" si="2"/>
        <v>1.8227191715758273</v>
      </c>
      <c r="AK21" s="152">
        <f t="shared" si="2"/>
        <v>1.7429771518005037</v>
      </c>
    </row>
    <row r="22" spans="1:37" x14ac:dyDescent="0.2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</row>
    <row r="23" spans="1:37" x14ac:dyDescent="0.25">
      <c r="A23" s="215" t="s">
        <v>172</v>
      </c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</row>
    <row r="24" spans="1:37" x14ac:dyDescent="0.25">
      <c r="A24" s="219"/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</row>
    <row r="25" spans="1:37" x14ac:dyDescent="0.25">
      <c r="A25" s="178" t="s">
        <v>29</v>
      </c>
      <c r="B25" s="179">
        <v>2015</v>
      </c>
      <c r="C25" s="179">
        <v>2016</v>
      </c>
      <c r="D25" s="179">
        <v>2017</v>
      </c>
      <c r="E25" s="179">
        <f>D25+1</f>
        <v>2018</v>
      </c>
      <c r="F25" s="179">
        <f t="shared" ref="F25:S25" si="3">E25+1</f>
        <v>2019</v>
      </c>
      <c r="G25" s="179">
        <f t="shared" si="3"/>
        <v>2020</v>
      </c>
      <c r="H25" s="179">
        <f t="shared" si="3"/>
        <v>2021</v>
      </c>
      <c r="I25" s="179">
        <f t="shared" si="3"/>
        <v>2022</v>
      </c>
      <c r="J25" s="179">
        <f t="shared" si="3"/>
        <v>2023</v>
      </c>
      <c r="K25" s="179">
        <f t="shared" si="3"/>
        <v>2024</v>
      </c>
      <c r="L25" s="179">
        <f t="shared" si="3"/>
        <v>2025</v>
      </c>
      <c r="M25" s="179">
        <f t="shared" si="3"/>
        <v>2026</v>
      </c>
      <c r="N25" s="179">
        <f t="shared" si="3"/>
        <v>2027</v>
      </c>
      <c r="O25" s="179">
        <f t="shared" si="3"/>
        <v>2028</v>
      </c>
      <c r="P25" s="179">
        <f t="shared" si="3"/>
        <v>2029</v>
      </c>
      <c r="Q25" s="179">
        <f t="shared" si="3"/>
        <v>2030</v>
      </c>
      <c r="R25" s="179">
        <f t="shared" si="3"/>
        <v>2031</v>
      </c>
      <c r="S25" s="180">
        <f t="shared" si="3"/>
        <v>2032</v>
      </c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</row>
    <row r="26" spans="1:37" x14ac:dyDescent="0.25">
      <c r="A26" s="45" t="s">
        <v>22</v>
      </c>
      <c r="B26" s="34">
        <v>5.594629999999999E-2</v>
      </c>
      <c r="C26" s="34">
        <v>2.9705999999999996E-2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</row>
    <row r="27" spans="1:37" x14ac:dyDescent="0.25">
      <c r="A27" s="46" t="s">
        <v>1</v>
      </c>
      <c r="B27" s="32">
        <v>1.4357899999999999</v>
      </c>
      <c r="C27" s="32">
        <v>1.53481</v>
      </c>
      <c r="D27" s="32">
        <v>1.53481</v>
      </c>
      <c r="E27" s="32">
        <v>1.4853000000000001</v>
      </c>
      <c r="F27" s="32">
        <v>1.73285</v>
      </c>
      <c r="G27" s="32">
        <v>2.0299099999999997</v>
      </c>
      <c r="H27" s="32">
        <v>2.0794200000000003</v>
      </c>
      <c r="I27" s="32">
        <v>2.3269699999999998</v>
      </c>
      <c r="J27" s="32">
        <v>2.4259899999999996</v>
      </c>
      <c r="K27" s="32">
        <v>2.6240299999999999</v>
      </c>
      <c r="L27" s="32">
        <v>2.6240299999999999</v>
      </c>
      <c r="M27" s="32">
        <v>2.5745200000000001</v>
      </c>
      <c r="N27" s="32">
        <v>2.52501</v>
      </c>
      <c r="O27" s="32">
        <v>2.52501</v>
      </c>
      <c r="P27" s="32">
        <v>1.9308899999999998</v>
      </c>
      <c r="Q27" s="32">
        <v>1.2872600000000001</v>
      </c>
      <c r="R27" s="32">
        <v>1.0397100000000001</v>
      </c>
      <c r="S27" s="134">
        <v>0.69313999999999998</v>
      </c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</row>
    <row r="28" spans="1:37" x14ac:dyDescent="0.25">
      <c r="A28" s="45" t="s">
        <v>0</v>
      </c>
      <c r="B28" s="34">
        <v>4.376684</v>
      </c>
      <c r="C28" s="34">
        <v>3.8370249999999997</v>
      </c>
      <c r="D28" s="34">
        <v>4.1588400000000005</v>
      </c>
      <c r="E28" s="34">
        <v>4.1192320000000002</v>
      </c>
      <c r="F28" s="34">
        <v>3.7627599999999997</v>
      </c>
      <c r="G28" s="34">
        <v>4.2380559999999994</v>
      </c>
      <c r="H28" s="34">
        <v>4.2133009999999995</v>
      </c>
      <c r="I28" s="34">
        <v>3.8221720000000001</v>
      </c>
      <c r="J28" s="34">
        <v>4.1192320000000002</v>
      </c>
      <c r="K28" s="34">
        <v>4.1241830000000004</v>
      </c>
      <c r="L28" s="34">
        <v>3.7924659999999992</v>
      </c>
      <c r="M28" s="34">
        <v>2.7527559999999998</v>
      </c>
      <c r="N28" s="34">
        <v>1.856625</v>
      </c>
      <c r="O28" s="34">
        <v>0.57431599999999994</v>
      </c>
      <c r="P28" s="34"/>
      <c r="Q28" s="34"/>
      <c r="R28" s="34"/>
      <c r="S28" s="3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</row>
    <row r="29" spans="1:37" x14ac:dyDescent="0.25">
      <c r="A29" s="47" t="s">
        <v>44</v>
      </c>
      <c r="B29" s="37">
        <f t="shared" ref="B29" si="4">SUM(B26:B28)</f>
        <v>5.8684203000000004</v>
      </c>
      <c r="C29" s="37">
        <f>SUM(C26:C28)</f>
        <v>5.4015409999999999</v>
      </c>
      <c r="D29" s="37">
        <f t="shared" ref="D29:S29" si="5">SUM(D26:D28)</f>
        <v>5.6936500000000008</v>
      </c>
      <c r="E29" s="37">
        <f t="shared" si="5"/>
        <v>5.6045320000000007</v>
      </c>
      <c r="F29" s="37">
        <f t="shared" si="5"/>
        <v>5.4956099999999992</v>
      </c>
      <c r="G29" s="37">
        <f t="shared" si="5"/>
        <v>6.2679659999999995</v>
      </c>
      <c r="H29" s="37">
        <f t="shared" si="5"/>
        <v>6.2927210000000002</v>
      </c>
      <c r="I29" s="37">
        <f t="shared" si="5"/>
        <v>6.1491419999999994</v>
      </c>
      <c r="J29" s="37">
        <f t="shared" si="5"/>
        <v>6.5452219999999999</v>
      </c>
      <c r="K29" s="37">
        <f t="shared" si="5"/>
        <v>6.7482129999999998</v>
      </c>
      <c r="L29" s="37">
        <f t="shared" si="5"/>
        <v>6.4164959999999986</v>
      </c>
      <c r="M29" s="37">
        <f t="shared" si="5"/>
        <v>5.3272759999999995</v>
      </c>
      <c r="N29" s="37">
        <f t="shared" si="5"/>
        <v>4.3816350000000002</v>
      </c>
      <c r="O29" s="37">
        <f t="shared" si="5"/>
        <v>3.099326</v>
      </c>
      <c r="P29" s="37">
        <f t="shared" si="5"/>
        <v>1.9308899999999998</v>
      </c>
      <c r="Q29" s="37">
        <f t="shared" si="5"/>
        <v>1.2872600000000001</v>
      </c>
      <c r="R29" s="37">
        <f t="shared" si="5"/>
        <v>1.0397100000000001</v>
      </c>
      <c r="S29" s="152">
        <f t="shared" si="5"/>
        <v>0.69313999999999998</v>
      </c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</row>
    <row r="30" spans="1:37" x14ac:dyDescent="0.25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</row>
    <row r="31" spans="1:37" x14ac:dyDescent="0.25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</row>
    <row r="32" spans="1:37" x14ac:dyDescent="0.25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</row>
    <row r="33" spans="1:31" x14ac:dyDescent="0.25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</row>
    <row r="34" spans="1:31" x14ac:dyDescent="0.25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</row>
    <row r="35" spans="1:31" x14ac:dyDescent="0.25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</row>
    <row r="36" spans="1:31" x14ac:dyDescent="0.25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</row>
    <row r="37" spans="1:31" x14ac:dyDescent="0.25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</row>
    <row r="38" spans="1:31" x14ac:dyDescent="0.25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</row>
    <row r="39" spans="1:31" x14ac:dyDescent="0.25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</row>
    <row r="40" spans="1:31" x14ac:dyDescent="0.25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</row>
    <row r="41" spans="1:31" x14ac:dyDescent="0.25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</row>
    <row r="42" spans="1:31" x14ac:dyDescent="0.25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</row>
    <row r="43" spans="1:31" x14ac:dyDescent="0.25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</row>
    <row r="44" spans="1:31" x14ac:dyDescent="0.25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</row>
    <row r="45" spans="1:31" x14ac:dyDescent="0.25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</row>
    <row r="46" spans="1:31" x14ac:dyDescent="0.25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</row>
    <row r="47" spans="1:31" x14ac:dyDescent="0.25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</row>
    <row r="48" spans="1:31" x14ac:dyDescent="0.25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</row>
    <row r="49" spans="1:31" x14ac:dyDescent="0.25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</row>
    <row r="50" spans="1:31" x14ac:dyDescent="0.25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</row>
    <row r="51" spans="1:31" x14ac:dyDescent="0.25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</row>
  </sheetData>
  <pageMargins left="0.70866141732283472" right="0.70866141732283472" top="0.74803149606299213" bottom="0.74803149606299213" header="0.31496062992125984" footer="0.31496062992125984"/>
  <pageSetup paperSize="9" scale="81" fitToWidth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7</vt:i4>
      </vt:variant>
    </vt:vector>
  </HeadingPairs>
  <TitlesOfParts>
    <vt:vector size="17" baseType="lpstr">
      <vt:lpstr>Contents</vt:lpstr>
      <vt:lpstr>Charts</vt:lpstr>
      <vt:lpstr>Oil and Condensate</vt:lpstr>
      <vt:lpstr>Gas and LPG</vt:lpstr>
      <vt:lpstr>Activity</vt:lpstr>
      <vt:lpstr>Gas System Deliverability</vt:lpstr>
      <vt:lpstr>2C Resources</vt:lpstr>
      <vt:lpstr>Petroleum Initially in Place</vt:lpstr>
      <vt:lpstr>Gas Production Profile</vt:lpstr>
      <vt:lpstr>Oil Production Profile</vt:lpstr>
      <vt:lpstr>Activity!Print_Area</vt:lpstr>
      <vt:lpstr>'Gas and LPG'!Print_Area</vt:lpstr>
      <vt:lpstr>'Gas Production Profile'!Print_Area</vt:lpstr>
      <vt:lpstr>'Oil and Condensate'!Print_Area</vt:lpstr>
      <vt:lpstr>'Oil Production Profile'!Print_Area</vt:lpstr>
      <vt:lpstr>'Gas Production Profile'!Print_Titles</vt:lpstr>
      <vt:lpstr>'Oil Production Profile'!Print_Titles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Petroleum reserves 1 Jan 2015</dc:title>
  <cp:keywords>MAKO ID 174747933</cp:keywords>
  <cp:lastPrinted>2015-08-03T01:43:09Z</cp:lastPrinted>
  <dcterms:created xsi:type="dcterms:W3CDTF">2012-07-01T23:39:28Z</dcterms:created>
  <dcterms:modified xsi:type="dcterms:W3CDTF">2025-05-22T01:43:06Z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38466f7-346c-47bb-a4d2-4a6558d61975_Enabled">
    <vt:lpwstr>true</vt:lpwstr>
  </property>
  <property fmtid="{D5CDD505-2E9C-101B-9397-08002B2CF9AE}" pid="3" name="MSIP_Label_738466f7-346c-47bb-a4d2-4a6558d61975_SetDate">
    <vt:lpwstr>2025-05-22T01:42:41Z</vt:lpwstr>
  </property>
  <property fmtid="{D5CDD505-2E9C-101B-9397-08002B2CF9AE}" pid="4" name="MSIP_Label_738466f7-346c-47bb-a4d2-4a6558d61975_Method">
    <vt:lpwstr>Privileged</vt:lpwstr>
  </property>
  <property fmtid="{D5CDD505-2E9C-101B-9397-08002B2CF9AE}" pid="5" name="MSIP_Label_738466f7-346c-47bb-a4d2-4a6558d61975_Name">
    <vt:lpwstr>UNCLASSIFIED</vt:lpwstr>
  </property>
  <property fmtid="{D5CDD505-2E9C-101B-9397-08002B2CF9AE}" pid="6" name="MSIP_Label_738466f7-346c-47bb-a4d2-4a6558d61975_SiteId">
    <vt:lpwstr>78b2bd11-e42b-47ea-b011-2e04c3af5ec1</vt:lpwstr>
  </property>
  <property fmtid="{D5CDD505-2E9C-101B-9397-08002B2CF9AE}" pid="7" name="MSIP_Label_738466f7-346c-47bb-a4d2-4a6558d61975_ActionId">
    <vt:lpwstr>a0dc1851-3eab-4e9c-a1b9-70269366ef09</vt:lpwstr>
  </property>
  <property fmtid="{D5CDD505-2E9C-101B-9397-08002B2CF9AE}" pid="8" name="MSIP_Label_738466f7-346c-47bb-a4d2-4a6558d61975_ContentBits">
    <vt:lpwstr>0</vt:lpwstr>
  </property>
</Properties>
</file>