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wilsons\Downloads\"/>
    </mc:Choice>
  </mc:AlternateContent>
  <xr:revisionPtr revIDLastSave="0" documentId="8_{78AA8D82-280F-4840-8BF0-D982EAD686FB}" xr6:coauthVersionLast="47" xr6:coauthVersionMax="47" xr10:uidLastSave="{00000000-0000-0000-0000-000000000000}"/>
  <bookViews>
    <workbookView xWindow="31545" yWindow="1860" windowWidth="21600" windowHeight="11235" xr2:uid="{E73FD065-89C7-4A74-9692-DF369C170212}"/>
  </bookViews>
  <sheets>
    <sheet name="Cover" sheetId="13" r:id="rId1"/>
    <sheet name="1 Jan 2005" sheetId="2" r:id="rId2"/>
    <sheet name="1 Jan 2006" sheetId="3" r:id="rId3"/>
    <sheet name="1 Jan 2007" sheetId="4" r:id="rId4"/>
    <sheet name="1 Jan 2008" sheetId="6" r:id="rId5"/>
    <sheet name="1 Jan 2009" sheetId="7" r:id="rId6"/>
    <sheet name="1 Jan 2010" sheetId="8" r:id="rId7"/>
    <sheet name="1 Jan 2011" sheetId="9" r:id="rId8"/>
    <sheet name="1 Jan 2012" sheetId="10" r:id="rId9"/>
    <sheet name="1 Jan 2013" sheetId="1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11" l="1"/>
  <c r="K25" i="11"/>
  <c r="I25" i="11"/>
  <c r="H25" i="11"/>
  <c r="F25" i="11"/>
  <c r="E25" i="11"/>
  <c r="C25" i="11"/>
  <c r="B25" i="11"/>
  <c r="M18" i="11"/>
  <c r="M25" i="11" s="1"/>
  <c r="J18" i="11"/>
  <c r="J25" i="11" s="1"/>
  <c r="G18" i="11"/>
  <c r="G25" i="11" s="1"/>
  <c r="D18" i="11"/>
  <c r="D25" i="11" s="1"/>
  <c r="C18" i="10" l="1"/>
  <c r="B18" i="10" s="1"/>
  <c r="F18" i="10"/>
  <c r="E18" i="10" s="1"/>
  <c r="I18" i="10"/>
  <c r="L18" i="10"/>
  <c r="L24" i="10" s="1"/>
  <c r="C24" i="10"/>
  <c r="D24" i="10"/>
  <c r="F24" i="10"/>
  <c r="G24" i="10"/>
  <c r="J24" i="10"/>
  <c r="M24" i="10"/>
  <c r="E24" i="10" l="1"/>
  <c r="I24" i="10"/>
  <c r="B24" i="10"/>
  <c r="K18" i="10"/>
  <c r="H18" i="10"/>
  <c r="H24" i="10" l="1"/>
  <c r="K24" i="10"/>
  <c r="M24" i="9" l="1"/>
  <c r="L24" i="9"/>
  <c r="K24" i="9"/>
  <c r="J24" i="9"/>
  <c r="I24" i="9"/>
  <c r="H24" i="9"/>
  <c r="G24" i="9"/>
  <c r="F24" i="9"/>
  <c r="E24" i="9"/>
  <c r="D24" i="9"/>
  <c r="C24" i="9"/>
  <c r="B24" i="9"/>
  <c r="M25" i="8"/>
  <c r="L25" i="8"/>
  <c r="J25" i="8"/>
  <c r="I25" i="8"/>
  <c r="G25" i="8"/>
  <c r="F25" i="8"/>
  <c r="D25" i="8"/>
  <c r="C25" i="8"/>
  <c r="K21" i="8"/>
  <c r="K25" i="8" s="1"/>
  <c r="H21" i="8"/>
  <c r="H25" i="8" s="1"/>
  <c r="E21" i="8"/>
  <c r="E25" i="8" s="1"/>
  <c r="B21" i="8"/>
  <c r="B25" i="8" s="1"/>
  <c r="H17" i="7"/>
  <c r="G17" i="7"/>
  <c r="F17" i="7"/>
  <c r="E17" i="7"/>
  <c r="D17" i="7"/>
  <c r="C17" i="7"/>
  <c r="Q19" i="6"/>
  <c r="P19" i="6"/>
  <c r="O19" i="6"/>
  <c r="G19" i="6"/>
  <c r="F19" i="6"/>
  <c r="E19" i="6"/>
  <c r="D19" i="6"/>
  <c r="C19" i="6"/>
  <c r="B19" i="6"/>
  <c r="F29" i="4"/>
  <c r="E29" i="4"/>
  <c r="Q18" i="4"/>
  <c r="P18" i="4"/>
  <c r="O18" i="4"/>
  <c r="M18" i="4"/>
  <c r="L18" i="4"/>
  <c r="K18" i="4"/>
  <c r="J18" i="4"/>
  <c r="I18" i="4"/>
  <c r="H18" i="4"/>
  <c r="G18" i="4"/>
  <c r="F18" i="4"/>
  <c r="E18" i="4"/>
  <c r="D18" i="4"/>
  <c r="C18" i="4"/>
  <c r="B18" i="4"/>
  <c r="N16" i="4"/>
  <c r="N15" i="4"/>
  <c r="N14" i="4"/>
  <c r="N13" i="4"/>
  <c r="N12" i="4"/>
  <c r="N11" i="4"/>
  <c r="N10" i="4"/>
  <c r="N9" i="4"/>
  <c r="N8" i="4"/>
  <c r="C28" i="3"/>
  <c r="B28" i="3"/>
  <c r="J18" i="3"/>
  <c r="I18" i="3"/>
  <c r="H18" i="3"/>
  <c r="G18" i="3"/>
  <c r="F18" i="3"/>
  <c r="E18" i="3"/>
  <c r="C18" i="3"/>
  <c r="B18" i="3"/>
  <c r="K10" i="3"/>
  <c r="G8" i="3"/>
  <c r="D8" i="3"/>
  <c r="D18" i="3" s="1"/>
  <c r="C23" i="2"/>
  <c r="B23" i="2"/>
  <c r="H16" i="2"/>
  <c r="G16" i="2"/>
  <c r="D16" i="2"/>
  <c r="C16" i="2"/>
  <c r="B16" i="2"/>
</calcChain>
</file>

<file path=xl/sharedStrings.xml><?xml version="1.0" encoding="utf-8"?>
<sst xmlns="http://schemas.openxmlformats.org/spreadsheetml/2006/main" count="483" uniqueCount="147">
  <si>
    <t xml:space="preserve">Table H.2: Natural Gas Reserves and Production </t>
  </si>
  <si>
    <t>Reserves and Production from Producing Fields</t>
  </si>
  <si>
    <r>
      <t>Reserves</t>
    </r>
    <r>
      <rPr>
        <b/>
        <vertAlign val="superscript"/>
        <sz val="10"/>
        <rFont val="Arial"/>
        <family val="2"/>
      </rPr>
      <t>1</t>
    </r>
  </si>
  <si>
    <r>
      <t>Production</t>
    </r>
    <r>
      <rPr>
        <b/>
        <vertAlign val="superscript"/>
        <sz val="10"/>
        <color indexed="8"/>
        <rFont val="Arial Mäori"/>
      </rPr>
      <t>2</t>
    </r>
  </si>
  <si>
    <t>Field</t>
  </si>
  <si>
    <t>Ultimate Recoverable</t>
  </si>
  <si>
    <t>Remaining at 1 January 2005</t>
  </si>
  <si>
    <t>Year ended 31 December 2004</t>
  </si>
  <si>
    <r>
      <t>Gross Calorific Value</t>
    </r>
    <r>
      <rPr>
        <b/>
        <vertAlign val="superscript"/>
        <sz val="10"/>
        <rFont val="Arial"/>
        <family val="2"/>
      </rPr>
      <t>3</t>
    </r>
  </si>
  <si>
    <r>
      <t>Mm</t>
    </r>
    <r>
      <rPr>
        <vertAlign val="superscript"/>
        <sz val="10"/>
        <rFont val="Arial"/>
        <family val="2"/>
      </rPr>
      <t>3</t>
    </r>
  </si>
  <si>
    <t>Bcf</t>
  </si>
  <si>
    <t>PJ</t>
  </si>
  <si>
    <r>
      <t>PJ/Mm</t>
    </r>
    <r>
      <rPr>
        <vertAlign val="superscript"/>
        <sz val="10"/>
        <rFont val="Arial"/>
        <family val="2"/>
      </rPr>
      <t>3</t>
    </r>
  </si>
  <si>
    <r>
      <t>Kamiro/Ngatoro</t>
    </r>
    <r>
      <rPr>
        <vertAlign val="superscript"/>
        <sz val="10"/>
        <rFont val="Arial Mäori"/>
      </rPr>
      <t>4</t>
    </r>
  </si>
  <si>
    <t>Kapuni</t>
  </si>
  <si>
    <t>Maui</t>
  </si>
  <si>
    <t>McKee</t>
  </si>
  <si>
    <t>Mangahewa</t>
  </si>
  <si>
    <t>Tariki/Ahuroa</t>
  </si>
  <si>
    <t>Waihapa/Ngaere</t>
  </si>
  <si>
    <t>&lt;1</t>
  </si>
  <si>
    <t>Rimu/Kauri</t>
  </si>
  <si>
    <t xml:space="preserve">Total </t>
  </si>
  <si>
    <t>Reserves from Near Production Fields</t>
  </si>
  <si>
    <t xml:space="preserve">Estimated Recoverable Reserves </t>
  </si>
  <si>
    <t xml:space="preserve"> Petroleum Mining Permit Granted</t>
  </si>
  <si>
    <t>Kupe</t>
  </si>
  <si>
    <t>Pohokura</t>
  </si>
  <si>
    <t>Notes</t>
  </si>
  <si>
    <r>
      <t>1</t>
    </r>
    <r>
      <rPr>
        <sz val="10"/>
        <rFont val="Arial Mäori"/>
      </rPr>
      <t xml:space="preserve"> Reserves are estimated as "proven and probable" or P50 by the field operators.</t>
    </r>
  </si>
  <si>
    <r>
      <t>2</t>
    </r>
    <r>
      <rPr>
        <sz val="11"/>
        <color theme="1"/>
        <rFont val="Arial"/>
        <family val="2"/>
      </rPr>
      <t xml:space="preserve"> Excludes LPG and also gas reinjection which only occurs at Kapuni. The figures here differ from those in Table E.2a in that owm use, lossses and flared are included here.</t>
    </r>
  </si>
  <si>
    <r>
      <t>3</t>
    </r>
    <r>
      <rPr>
        <sz val="11"/>
        <color theme="1"/>
        <rFont val="Arial"/>
        <family val="2"/>
      </rPr>
      <t xml:space="preserve"> Gross calorific values are for the given production figures.</t>
    </r>
  </si>
  <si>
    <r>
      <t>4</t>
    </r>
    <r>
      <rPr>
        <sz val="11"/>
        <color theme="1"/>
        <rFont val="Arial"/>
        <family val="2"/>
      </rPr>
      <t xml:space="preserve"> Includes Goldie well.</t>
    </r>
  </si>
  <si>
    <t>Reserves and Production from Producing Fields (does not include LPG)</t>
  </si>
  <si>
    <r>
      <t>Production (net)</t>
    </r>
    <r>
      <rPr>
        <b/>
        <vertAlign val="superscript"/>
        <sz val="10"/>
        <color indexed="8"/>
        <rFont val="Arial Mäori"/>
      </rPr>
      <t>2</t>
    </r>
  </si>
  <si>
    <t xml:space="preserve">Remaining Reserve as at 1 January 2006 </t>
  </si>
  <si>
    <t>Year ended 31 December 2005</t>
  </si>
  <si>
    <t>Rimu</t>
  </si>
  <si>
    <t>Kauri</t>
  </si>
  <si>
    <r>
      <t>Others</t>
    </r>
    <r>
      <rPr>
        <vertAlign val="superscript"/>
        <sz val="10"/>
        <rFont val="Arial"/>
        <family val="2"/>
      </rPr>
      <t>5</t>
    </r>
  </si>
  <si>
    <t>N/A</t>
  </si>
  <si>
    <t>Reserves from Non Producing Fields (does not include LPG)</t>
  </si>
  <si>
    <t xml:space="preserve"> </t>
  </si>
  <si>
    <t>Kupe (PML 38146)</t>
  </si>
  <si>
    <t>24th October 1992</t>
  </si>
  <si>
    <t>Pohokura (PMP 38154)</t>
  </si>
  <si>
    <t>8th October 2004</t>
  </si>
  <si>
    <t>Turangi (PMP 38161)</t>
  </si>
  <si>
    <t>28th April 2006</t>
  </si>
  <si>
    <t>Windsor (PMP 38152)</t>
  </si>
  <si>
    <t>22nd September 2005</t>
  </si>
  <si>
    <t>Radnor (PMP 38157) - Probable reserve</t>
  </si>
  <si>
    <t>19th May 2005</t>
  </si>
  <si>
    <r>
      <t>2</t>
    </r>
    <r>
      <rPr>
        <sz val="11"/>
        <color theme="1"/>
        <rFont val="Arial"/>
        <family val="2"/>
      </rPr>
      <t xml:space="preserve"> Excludes gas flared, gas reinjected, LPG extracted and own use (fuel) and losses.</t>
    </r>
  </si>
  <si>
    <r>
      <t>5</t>
    </r>
    <r>
      <rPr>
        <sz val="11"/>
        <color theme="1"/>
        <rFont val="Arial"/>
        <family val="2"/>
      </rPr>
      <t xml:space="preserve"> Totals indicate cumulative reserves for the Cheal and Surrey fields and production from Radnor field (only Radnor produced sales gas during 2005).</t>
    </r>
  </si>
  <si>
    <t>Total</t>
  </si>
  <si>
    <r>
      <t>Mm</t>
    </r>
    <r>
      <rPr>
        <i/>
        <vertAlign val="superscript"/>
        <sz val="10"/>
        <rFont val="Arial"/>
        <family val="2"/>
      </rPr>
      <t>3</t>
    </r>
  </si>
  <si>
    <r>
      <t>PJ /Mm</t>
    </r>
    <r>
      <rPr>
        <i/>
        <vertAlign val="superscript"/>
        <sz val="10"/>
        <rFont val="Arial"/>
        <family val="2"/>
      </rPr>
      <t>3</t>
    </r>
  </si>
  <si>
    <t>n.a.</t>
  </si>
  <si>
    <t>N.A.</t>
  </si>
  <si>
    <t>Kaimiro/Moturoa</t>
  </si>
  <si>
    <r>
      <t>Ngatoro</t>
    </r>
    <r>
      <rPr>
        <vertAlign val="superscript"/>
        <sz val="10"/>
        <rFont val="Arial"/>
        <family val="2"/>
      </rPr>
      <t>4</t>
    </r>
  </si>
  <si>
    <r>
      <t>Rimu</t>
    </r>
    <r>
      <rPr>
        <vertAlign val="superscript"/>
        <sz val="10"/>
        <rFont val="Arial"/>
        <family val="2"/>
      </rPr>
      <t>5</t>
    </r>
  </si>
  <si>
    <r>
      <t>Others</t>
    </r>
    <r>
      <rPr>
        <vertAlign val="superscript"/>
        <sz val="10"/>
        <rFont val="Arial"/>
        <family val="2"/>
      </rPr>
      <t>6</t>
    </r>
  </si>
  <si>
    <t>Date Petroleum Mining Permit Granted</t>
  </si>
  <si>
    <t>Radnor (PMP 38157)</t>
  </si>
  <si>
    <r>
      <t>1</t>
    </r>
    <r>
      <rPr>
        <sz val="11"/>
        <color theme="1"/>
        <rFont val="Arial"/>
        <family val="2"/>
      </rPr>
      <t>. Reserves are estimated as "proven and probable" or P50 by the field operators.</t>
    </r>
  </si>
  <si>
    <t>n.a. Not available</t>
  </si>
  <si>
    <t>Table H.2:</t>
  </si>
  <si>
    <t>Gas Reserves and Production</t>
  </si>
  <si>
    <r>
      <t>Reserves</t>
    </r>
    <r>
      <rPr>
        <b/>
        <vertAlign val="superscript"/>
        <sz val="10"/>
        <rFont val="Arial"/>
        <family val="2"/>
      </rPr>
      <t>1</t>
    </r>
    <r>
      <rPr>
        <b/>
        <sz val="10"/>
        <rFont val="Arial"/>
        <family val="2"/>
      </rPr>
      <t xml:space="preserve"> (Gas)</t>
    </r>
  </si>
  <si>
    <t xml:space="preserve">Production </t>
  </si>
  <si>
    <t>Ultimate Recoverable (P50)***</t>
  </si>
  <si>
    <t>Remaining Reserve (P50) as at 1 January 2007***</t>
  </si>
  <si>
    <r>
      <t>For the year ended 31st December 2006 (</t>
    </r>
    <r>
      <rPr>
        <b/>
        <sz val="10"/>
        <rFont val="Arial"/>
        <family val="2"/>
      </rPr>
      <t>Gross</t>
    </r>
    <r>
      <rPr>
        <sz val="11"/>
        <color theme="1"/>
        <rFont val="Arial"/>
        <family val="2"/>
      </rPr>
      <t>)***</t>
    </r>
  </si>
  <si>
    <r>
      <t>For the year ended 31st December 2006 (</t>
    </r>
    <r>
      <rPr>
        <b/>
        <sz val="10"/>
        <rFont val="Arial"/>
        <family val="2"/>
      </rPr>
      <t>Net</t>
    </r>
    <r>
      <rPr>
        <sz val="11"/>
        <color theme="1"/>
        <rFont val="Arial"/>
        <family val="2"/>
      </rPr>
      <t>)***</t>
    </r>
  </si>
  <si>
    <t>(gross production)</t>
  </si>
  <si>
    <r>
      <t>(net production)</t>
    </r>
    <r>
      <rPr>
        <i/>
        <vertAlign val="superscript"/>
        <sz val="10"/>
        <rFont val="Arial"/>
        <family val="2"/>
      </rPr>
      <t>2</t>
    </r>
  </si>
  <si>
    <r>
      <t>Gross Calorific Value</t>
    </r>
    <r>
      <rPr>
        <vertAlign val="superscript"/>
        <sz val="10"/>
        <rFont val="Arial"/>
        <family val="2"/>
      </rPr>
      <t>3</t>
    </r>
    <r>
      <rPr>
        <sz val="11"/>
        <color theme="1"/>
        <rFont val="Arial"/>
        <family val="2"/>
      </rPr>
      <t xml:space="preserve"> (average)</t>
    </r>
  </si>
  <si>
    <r>
      <t>Ngatoro</t>
    </r>
    <r>
      <rPr>
        <vertAlign val="superscript"/>
        <sz val="10"/>
        <rFont val="Arial"/>
        <family val="2"/>
      </rPr>
      <t>5</t>
    </r>
  </si>
  <si>
    <r>
      <t>Rimu</t>
    </r>
    <r>
      <rPr>
        <vertAlign val="superscript"/>
        <sz val="10"/>
        <rFont val="Arial"/>
        <family val="2"/>
      </rPr>
      <t>6</t>
    </r>
  </si>
  <si>
    <r>
      <t>Others</t>
    </r>
    <r>
      <rPr>
        <vertAlign val="superscript"/>
        <sz val="10"/>
        <rFont val="Arial"/>
        <family val="2"/>
      </rPr>
      <t>7</t>
    </r>
  </si>
  <si>
    <t>*** Excludes LPG</t>
  </si>
  <si>
    <t>Reserves from Non-Producing Fields (does not include LPG)</t>
  </si>
  <si>
    <r>
      <t xml:space="preserve">Estimated Recoverable Reserves   </t>
    </r>
    <r>
      <rPr>
        <sz val="10"/>
        <rFont val="Arial"/>
        <family val="2"/>
      </rPr>
      <t>Mm</t>
    </r>
    <r>
      <rPr>
        <vertAlign val="superscript"/>
        <sz val="10"/>
        <rFont val="Arial"/>
        <family val="2"/>
      </rPr>
      <t>3</t>
    </r>
    <r>
      <rPr>
        <sz val="10"/>
        <rFont val="Arial"/>
        <family val="2"/>
      </rPr>
      <t xml:space="preserve">            Bcf            PJ</t>
    </r>
  </si>
  <si>
    <t xml:space="preserve">Urenui/Ohanga (PMP 38161) </t>
  </si>
  <si>
    <r>
      <t>2</t>
    </r>
    <r>
      <rPr>
        <sz val="11"/>
        <color theme="1"/>
        <rFont val="Arial"/>
        <family val="2"/>
      </rPr>
      <t>. Excludes gas flared, gas reinjected, LPG extracted and own use (fuel) and losses.</t>
    </r>
  </si>
  <si>
    <r>
      <t>3</t>
    </r>
    <r>
      <rPr>
        <sz val="11"/>
        <color theme="1"/>
        <rFont val="Arial"/>
        <family val="2"/>
      </rPr>
      <t>. Gross calorific values are for the given production figures.</t>
    </r>
  </si>
  <si>
    <r>
      <t>4</t>
    </r>
    <r>
      <rPr>
        <sz val="11"/>
        <color theme="1"/>
        <rFont val="Arial"/>
        <family val="2"/>
      </rPr>
      <t>. Includes Goldie well.</t>
    </r>
  </si>
  <si>
    <r>
      <t>5</t>
    </r>
    <r>
      <rPr>
        <sz val="11"/>
        <color theme="1"/>
        <rFont val="Arial"/>
        <family val="2"/>
      </rPr>
      <t>. Includes Kauri well.</t>
    </r>
  </si>
  <si>
    <r>
      <t>6</t>
    </r>
    <r>
      <rPr>
        <sz val="11"/>
        <color theme="1"/>
        <rFont val="Arial"/>
        <family val="2"/>
      </rPr>
      <t>. Includes Mangahewa, Cheal, Turangi and Surrey fields.</t>
    </r>
  </si>
  <si>
    <t>N.A</t>
  </si>
  <si>
    <t>N.A. Not available</t>
  </si>
  <si>
    <t>Remaining Reserve (P50) as at 1 January 2008***</t>
  </si>
  <si>
    <r>
      <t>For the year ended 31st December 2007 (</t>
    </r>
    <r>
      <rPr>
        <b/>
        <sz val="10"/>
        <rFont val="Arial"/>
        <family val="2"/>
      </rPr>
      <t>Gross</t>
    </r>
    <r>
      <rPr>
        <sz val="11"/>
        <color theme="1"/>
        <rFont val="Arial"/>
        <family val="2"/>
      </rPr>
      <t>)***</t>
    </r>
  </si>
  <si>
    <r>
      <t>For the year ended 31st December 2007 (</t>
    </r>
    <r>
      <rPr>
        <b/>
        <sz val="10"/>
        <rFont val="Arial"/>
        <family val="2"/>
      </rPr>
      <t>Net</t>
    </r>
    <r>
      <rPr>
        <sz val="11"/>
        <color theme="1"/>
        <rFont val="Arial"/>
        <family val="2"/>
      </rPr>
      <t>)***</t>
    </r>
  </si>
  <si>
    <r>
      <t>Kapuni</t>
    </r>
    <r>
      <rPr>
        <vertAlign val="superscript"/>
        <sz val="10"/>
        <rFont val="Arial"/>
        <family val="2"/>
      </rPr>
      <t>7</t>
    </r>
  </si>
  <si>
    <t>Kupe*** (PML 38146)</t>
  </si>
  <si>
    <t xml:space="preserve">MacDonald </t>
  </si>
  <si>
    <t>27th July 2007</t>
  </si>
  <si>
    <r>
      <t>6</t>
    </r>
    <r>
      <rPr>
        <sz val="11"/>
        <color theme="1"/>
        <rFont val="Arial"/>
        <family val="2"/>
      </rPr>
      <t>. Includes, Cheal, Turangi and Surrey fields.</t>
    </r>
  </si>
  <si>
    <r>
      <t>7</t>
    </r>
    <r>
      <rPr>
        <sz val="10"/>
        <rFont val="Arial"/>
        <family val="2"/>
      </rPr>
      <t>. Kapuni figures taken as estimates and does not reflect any changes to reserves.</t>
    </r>
    <r>
      <rPr>
        <vertAlign val="superscript"/>
        <sz val="10"/>
        <rFont val="Arial"/>
        <family val="2"/>
      </rPr>
      <t xml:space="preserve"> </t>
    </r>
  </si>
  <si>
    <r>
      <t>Table H.4:</t>
    </r>
    <r>
      <rPr>
        <b/>
        <sz val="10"/>
        <color indexed="8"/>
        <rFont val="Arial Unicode MS"/>
        <family val="2"/>
      </rPr>
      <t> </t>
    </r>
    <r>
      <rPr>
        <b/>
        <sz val="10"/>
        <color indexed="8"/>
        <rFont val="Arial"/>
        <family val="2"/>
      </rPr>
      <t>Gas Reserves</t>
    </r>
    <r>
      <rPr>
        <b/>
        <vertAlign val="superscript"/>
        <sz val="10"/>
        <color indexed="8"/>
        <rFont val="Arial"/>
        <family val="2"/>
      </rPr>
      <t>1</t>
    </r>
  </si>
  <si>
    <t>Remaining Reserve (P50) as at 1 January 2009***</t>
  </si>
  <si>
    <t>Kapuni6</t>
  </si>
  <si>
    <r>
      <t>Ngatoro</t>
    </r>
    <r>
      <rPr>
        <sz val="8"/>
        <rFont val="Arial"/>
        <family val="2"/>
      </rPr>
      <t>3</t>
    </r>
  </si>
  <si>
    <t>Rimu4</t>
  </si>
  <si>
    <t>Others5</t>
  </si>
  <si>
    <t>1. Reserves are estimated as "proven and probable" or P50 by the field operators.</t>
  </si>
  <si>
    <t>2. Gross calorific values are for the given production figures.</t>
  </si>
  <si>
    <t>3. Includes Goldie well.</t>
  </si>
  <si>
    <t>4. Includes Kauri well.</t>
  </si>
  <si>
    <t>5. Includes, Cheal, Turangi and Surrey fields.</t>
  </si>
  <si>
    <t xml:space="preserve">6. Kapuni figures taken as estimates and does not reflect any changes to reserves. </t>
  </si>
  <si>
    <t>** Excludes LPG</t>
  </si>
  <si>
    <r>
      <t>Table H.4: Gas Reserves</t>
    </r>
    <r>
      <rPr>
        <b/>
        <sz val="10"/>
        <color indexed="10"/>
        <rFont val="Arial"/>
        <family val="2"/>
      </rPr>
      <t>***</t>
    </r>
  </si>
  <si>
    <t>Ultimate Recoverable (P90)</t>
  </si>
  <si>
    <t>Ultimate Recoverable (P50)</t>
  </si>
  <si>
    <t>Remaining Reserve (P90) as at 1 January 2010</t>
  </si>
  <si>
    <t>Remaining Reserve (P50) as at 1 January 2010</t>
  </si>
  <si>
    <t>Mm3</t>
  </si>
  <si>
    <t>Cheal</t>
  </si>
  <si>
    <t>Kaimiro</t>
  </si>
  <si>
    <t>Ngatoro</t>
  </si>
  <si>
    <t>Kowhai</t>
  </si>
  <si>
    <t>Turangi</t>
  </si>
  <si>
    <t>Moturoa</t>
  </si>
  <si>
    <t>Surrey</t>
  </si>
  <si>
    <t>Remaining Reserve (P90) as at 1 January 2011</t>
  </si>
  <si>
    <t>Remaining Reserve (P50) as at 1 January 2011</t>
  </si>
  <si>
    <t>Motorua</t>
  </si>
  <si>
    <t>Remaining Reserve (P50) as at 1 January 2012</t>
  </si>
  <si>
    <t>Remaining Reserve (P90) as at 1 January 2012</t>
  </si>
  <si>
    <t>Table H.3: Gas Reserves and Production</t>
  </si>
  <si>
    <t>Gas</t>
  </si>
  <si>
    <t>Remaining Reserve (P90) as at 1 January 2013</t>
  </si>
  <si>
    <t>Remaining Reserve (P50) as at 1 January 2013</t>
  </si>
  <si>
    <t>Sidewinder</t>
  </si>
  <si>
    <t>Copper Moki/Waitapu</t>
  </si>
  <si>
    <t>New Zealand Petroleum Reserves tables</t>
  </si>
  <si>
    <t>Produced by 
Domains Team
Data, Insights and Intelligence branch
Ministry of Business, Innovation and Employment</t>
  </si>
  <si>
    <t>energyinfo@mbie.govt.nz</t>
  </si>
  <si>
    <t>Historical gas reserves data</t>
  </si>
  <si>
    <t>For more information on MBIE's petroleum reserves data, please see the MBIE website.</t>
  </si>
  <si>
    <t>While we have made every effort to ensure that this data is correct, we cannot guarantee the accuracy or completeness of this data, nor its usefulness for any particular purpose. We cannot accept any liability for any action taken based on this data, nor for any error or omission from the data.</t>
  </si>
  <si>
    <r>
      <t xml:space="preserve">This file contains historical data on natural gas reserves as collected by the Ministry of Economic Development (MED) and the Ministry of Business, Innovation and Employment (MBIE) from 1 January 2005 through 1 January 2013. This data was published in the MED's </t>
    </r>
    <r>
      <rPr>
        <i/>
        <sz val="11"/>
        <color theme="1"/>
        <rFont val="Calibri"/>
        <family val="2"/>
      </rPr>
      <t>Energy Data File</t>
    </r>
    <r>
      <rPr>
        <sz val="11"/>
        <color theme="1"/>
        <rFont val="Calibri"/>
        <family val="2"/>
      </rPr>
      <t xml:space="preserve"> publication from 2006 through 2012, and in MBIE's </t>
    </r>
    <r>
      <rPr>
        <i/>
        <sz val="11"/>
        <color theme="1"/>
        <rFont val="Calibri"/>
        <family val="2"/>
      </rPr>
      <t>Energy in New Zealand</t>
    </r>
    <r>
      <rPr>
        <sz val="11"/>
        <color theme="1"/>
        <rFont val="Calibri"/>
        <family val="2"/>
      </rPr>
      <t xml:space="preserve"> publication in 2013.</t>
    </r>
  </si>
  <si>
    <t>The data contained in this file has been collated from source material used in the preparation of the above publications. The requirements for data provision and format of outputs has changed over time; as such, the structure of tables changes from publication to publication. The provided tables have not been standardised, and instead reflect the format of the data as it was historically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</si>
</sst>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1409]d\ mmmm\ yyyy;@"/>
    <numFmt numFmtId="166" formatCode="#,##0.0"/>
    <numFmt numFmtId="167" formatCode="#,##0.000"/>
    <numFmt numFmtId="168" formatCode="0.0"/>
    <numFmt numFmtId="169" formatCode="0.00_)"/>
    <numFmt numFmtId="170" formatCode="0.0%"/>
    <numFmt numFmtId="171" formatCode="_-* #,##0.0_-;\-* #,##0.0_-;_-* &quot;-&quot;??_-;_-@_-"/>
    <numFmt numFmtId="172" formatCode="0.0000"/>
    <numFmt numFmtId="173" formatCode="_-* #,##0_-;\-* #,##0_-;_-* &quot;-&quot;??_-;_-@_-"/>
  </numFmts>
  <fonts count="42">
    <font>
      <sz val="11"/>
      <color theme="1"/>
      <name val="Arial"/>
      <family val="2"/>
    </font>
    <font>
      <b/>
      <sz val="11"/>
      <color theme="1"/>
      <name val="Arial"/>
      <family val="2"/>
    </font>
    <font>
      <sz val="10"/>
      <name val="Arial"/>
      <family val="2"/>
    </font>
    <font>
      <i/>
      <sz val="9"/>
      <name val="Arial Mäori"/>
    </font>
    <font>
      <b/>
      <sz val="11"/>
      <name val="Arial Mäori"/>
    </font>
    <font>
      <b/>
      <sz val="10"/>
      <name val="Arial"/>
      <family val="2"/>
    </font>
    <font>
      <b/>
      <vertAlign val="superscript"/>
      <sz val="10"/>
      <name val="Arial"/>
      <family val="2"/>
    </font>
    <font>
      <b/>
      <sz val="10"/>
      <color indexed="8"/>
      <name val="Arial Mäori"/>
    </font>
    <font>
      <b/>
      <vertAlign val="superscript"/>
      <sz val="10"/>
      <color indexed="8"/>
      <name val="Arial Mäori"/>
    </font>
    <font>
      <b/>
      <sz val="10"/>
      <name val="Arial Mäori"/>
    </font>
    <font>
      <i/>
      <sz val="10"/>
      <name val="Arial Mäori"/>
    </font>
    <font>
      <vertAlign val="superscript"/>
      <sz val="10"/>
      <name val="Arial"/>
      <family val="2"/>
    </font>
    <font>
      <sz val="10"/>
      <name val="Arial Mäori"/>
    </font>
    <font>
      <vertAlign val="superscript"/>
      <sz val="10"/>
      <name val="Arial Mäori"/>
    </font>
    <font>
      <i/>
      <sz val="10"/>
      <name val="Arial"/>
      <family val="2"/>
    </font>
    <font>
      <i/>
      <sz val="8"/>
      <name val="Arial Mäori"/>
    </font>
    <font>
      <sz val="10"/>
      <name val="Arial"/>
      <family val="2"/>
    </font>
    <font>
      <sz val="10"/>
      <color indexed="8"/>
      <name val="Arial"/>
      <family val="2"/>
    </font>
    <font>
      <b/>
      <sz val="10"/>
      <name val="Arial"/>
      <family val="2"/>
    </font>
    <font>
      <i/>
      <sz val="10"/>
      <name val="Arial"/>
      <family val="2"/>
    </font>
    <font>
      <i/>
      <vertAlign val="superscript"/>
      <sz val="10"/>
      <name val="Arial"/>
      <family val="2"/>
    </font>
    <font>
      <b/>
      <sz val="8"/>
      <name val="Arial"/>
      <family val="2"/>
    </font>
    <font>
      <sz val="8"/>
      <name val="Arial"/>
      <family val="2"/>
    </font>
    <font>
      <sz val="10"/>
      <color indexed="8"/>
      <name val="Arial"/>
      <family val="2"/>
    </font>
    <font>
      <sz val="8.5"/>
      <color indexed="8"/>
      <name val="Arial"/>
      <family val="2"/>
    </font>
    <font>
      <sz val="6.5"/>
      <color indexed="8"/>
      <name val="Arial"/>
      <family val="2"/>
    </font>
    <font>
      <sz val="7.5"/>
      <color indexed="8"/>
      <name val="Arial"/>
      <family val="2"/>
    </font>
    <font>
      <b/>
      <sz val="10"/>
      <color indexed="8"/>
      <name val="Arial"/>
      <family val="2"/>
    </font>
    <font>
      <b/>
      <sz val="10"/>
      <color indexed="8"/>
      <name val="Arial Unicode MS"/>
      <family val="2"/>
    </font>
    <font>
      <b/>
      <vertAlign val="superscript"/>
      <sz val="10"/>
      <color indexed="8"/>
      <name val="Arial"/>
      <family val="2"/>
    </font>
    <font>
      <b/>
      <u/>
      <sz val="10"/>
      <color indexed="10"/>
      <name val="Arial"/>
      <family val="2"/>
    </font>
    <font>
      <b/>
      <sz val="10"/>
      <color indexed="10"/>
      <name val="Arial"/>
      <family val="2"/>
    </font>
    <font>
      <b/>
      <u/>
      <sz val="10"/>
      <name val="Arial"/>
      <family val="2"/>
    </font>
    <font>
      <b/>
      <i/>
      <sz val="10"/>
      <name val="Arial"/>
      <family val="2"/>
    </font>
    <font>
      <sz val="10"/>
      <color theme="1"/>
      <name val="Arial"/>
      <family val="2"/>
    </font>
    <font>
      <u/>
      <sz val="11"/>
      <color theme="10"/>
      <name val="Arial"/>
      <family val="2"/>
    </font>
    <font>
      <b/>
      <sz val="16"/>
      <name val="Calibri"/>
      <family val="2"/>
    </font>
    <font>
      <sz val="11"/>
      <color theme="1"/>
      <name val="Calibri"/>
      <family val="2"/>
    </font>
    <font>
      <u/>
      <sz val="11"/>
      <color theme="10"/>
      <name val="Calibri"/>
      <family val="2"/>
    </font>
    <font>
      <i/>
      <sz val="11"/>
      <color theme="1"/>
      <name val="Calibri"/>
      <family val="2"/>
    </font>
    <font>
      <b/>
      <sz val="14"/>
      <name val="Calibri"/>
      <family val="2"/>
    </font>
    <font>
      <b/>
      <sz val="11"/>
      <color theme="1"/>
      <name val="Calibri"/>
      <family val="2"/>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4" tint="0.59999389629810485"/>
        <bgColor indexed="64"/>
      </patternFill>
    </fill>
  </fills>
  <borders count="1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top style="thin">
        <color indexed="8"/>
      </top>
      <bottom style="thin">
        <color indexed="8"/>
      </bottom>
      <diagonal/>
    </border>
    <border>
      <left style="medium">
        <color indexed="8"/>
      </left>
      <right style="thin">
        <color indexed="64"/>
      </right>
      <top style="thin">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medium">
        <color indexed="64"/>
      </right>
      <top style="thin">
        <color indexed="8"/>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8"/>
      </bottom>
      <diagonal/>
    </border>
    <border>
      <left style="thin">
        <color indexed="64"/>
      </left>
      <right style="medium">
        <color indexed="8"/>
      </right>
      <top style="thin">
        <color indexed="8"/>
      </top>
      <bottom style="thin">
        <color indexed="64"/>
      </bottom>
      <diagonal/>
    </border>
    <border>
      <left style="medium">
        <color indexed="8"/>
      </left>
      <right style="thin">
        <color indexed="64"/>
      </right>
      <top style="thin">
        <color indexed="64"/>
      </top>
      <bottom style="thin">
        <color indexed="8"/>
      </bottom>
      <diagonal/>
    </border>
    <border>
      <left style="medium">
        <color indexed="8"/>
      </left>
      <right style="thin">
        <color indexed="64"/>
      </right>
      <top/>
      <bottom style="thin">
        <color indexed="64"/>
      </bottom>
      <diagonal/>
    </border>
    <border>
      <left/>
      <right style="medium">
        <color indexed="8"/>
      </right>
      <top style="thin">
        <color indexed="8"/>
      </top>
      <bottom style="thin">
        <color indexed="64"/>
      </bottom>
      <diagonal/>
    </border>
    <border>
      <left style="medium">
        <color indexed="8"/>
      </left>
      <right style="medium">
        <color indexed="8"/>
      </right>
      <top style="thin">
        <color indexed="64"/>
      </top>
      <bottom style="thin">
        <color indexed="64"/>
      </bottom>
      <diagonal/>
    </border>
    <border>
      <left style="medium">
        <color indexed="8"/>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style="thin">
        <color indexed="64"/>
      </left>
      <right/>
      <top style="thin">
        <color indexed="64"/>
      </top>
      <bottom style="medium">
        <color indexed="8"/>
      </bottom>
      <diagonal/>
    </border>
    <border>
      <left style="thin">
        <color indexed="64"/>
      </left>
      <right style="medium">
        <color indexed="8"/>
      </right>
      <top style="thin">
        <color indexed="64"/>
      </top>
      <bottom style="medium">
        <color indexed="8"/>
      </bottom>
      <diagonal/>
    </border>
    <border>
      <left/>
      <right style="thin">
        <color indexed="64"/>
      </right>
      <top style="thin">
        <color indexed="64"/>
      </top>
      <bottom style="medium">
        <color indexed="8"/>
      </bottom>
      <diagonal/>
    </border>
    <border>
      <left style="medium">
        <color indexed="8"/>
      </left>
      <right/>
      <top style="thin">
        <color indexed="64"/>
      </top>
      <bottom style="medium">
        <color indexed="8"/>
      </bottom>
      <diagonal/>
    </border>
    <border>
      <left style="medium">
        <color indexed="8"/>
      </left>
      <right style="medium">
        <color indexed="8"/>
      </right>
      <top style="thin">
        <color indexed="64"/>
      </top>
      <bottom style="medium">
        <color indexed="8"/>
      </bottom>
      <diagonal/>
    </border>
    <border>
      <left style="medium">
        <color indexed="64"/>
      </left>
      <right/>
      <top style="medium">
        <color indexed="8"/>
      </top>
      <bottom style="medium">
        <color indexed="64"/>
      </bottom>
      <diagonal/>
    </border>
    <border>
      <left style="thin">
        <color indexed="64"/>
      </left>
      <right style="thin">
        <color indexed="64"/>
      </right>
      <top style="medium">
        <color indexed="8"/>
      </top>
      <bottom style="medium">
        <color indexed="64"/>
      </bottom>
      <diagonal/>
    </border>
    <border>
      <left/>
      <right style="medium">
        <color indexed="64"/>
      </right>
      <top style="medium">
        <color indexed="8"/>
      </top>
      <bottom style="medium">
        <color indexed="64"/>
      </bottom>
      <diagonal/>
    </border>
    <border>
      <left style="medium">
        <color indexed="64"/>
      </left>
      <right style="thin">
        <color indexed="64"/>
      </right>
      <top style="medium">
        <color indexed="8"/>
      </top>
      <bottom style="medium">
        <color indexed="64"/>
      </bottom>
      <diagonal/>
    </border>
    <border>
      <left style="thin">
        <color indexed="64"/>
      </left>
      <right style="medium">
        <color indexed="64"/>
      </right>
      <top style="medium">
        <color indexed="8"/>
      </top>
      <bottom style="medium">
        <color indexed="64"/>
      </bottom>
      <diagonal/>
    </border>
    <border>
      <left style="thin">
        <color indexed="64"/>
      </left>
      <right/>
      <top style="medium">
        <color indexed="8"/>
      </top>
      <bottom style="medium">
        <color indexed="64"/>
      </bottom>
      <diagonal/>
    </border>
    <border>
      <left style="medium">
        <color indexed="64"/>
      </left>
      <right style="medium">
        <color indexed="64"/>
      </right>
      <top style="medium">
        <color indexed="8"/>
      </top>
      <bottom style="medium">
        <color indexed="64"/>
      </bottom>
      <diagonal/>
    </border>
    <border>
      <left style="medium">
        <color indexed="64"/>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thin">
        <color indexed="64"/>
      </top>
      <bottom style="medium">
        <color indexed="8"/>
      </bottom>
      <diagonal/>
    </border>
    <border>
      <left/>
      <right/>
      <top style="thin">
        <color indexed="64"/>
      </top>
      <bottom style="medium">
        <color indexed="8"/>
      </bottom>
      <diagonal/>
    </border>
    <border>
      <left/>
      <right style="medium">
        <color indexed="64"/>
      </right>
      <top style="thin">
        <color indexed="64"/>
      </top>
      <bottom style="medium">
        <color indexed="8"/>
      </bottom>
      <diagonal/>
    </border>
    <border>
      <left/>
      <right/>
      <top style="medium">
        <color indexed="8"/>
      </top>
      <bottom style="medium">
        <color indexed="64"/>
      </bottom>
      <diagonal/>
    </border>
    <border>
      <left/>
      <right style="thin">
        <color indexed="64"/>
      </right>
      <top style="medium">
        <color indexed="8"/>
      </top>
      <bottom style="medium">
        <color indexed="64"/>
      </bottom>
      <diagonal/>
    </border>
    <border>
      <left style="thin">
        <color indexed="64"/>
      </left>
      <right style="thin">
        <color indexed="64"/>
      </right>
      <top style="medium">
        <color indexed="8"/>
      </top>
      <bottom style="medium">
        <color indexed="8"/>
      </bottom>
      <diagonal/>
    </border>
    <border>
      <left style="medium">
        <color indexed="8"/>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8"/>
      </bottom>
      <diagonal/>
    </border>
    <border>
      <left style="medium">
        <color indexed="8"/>
      </left>
      <right style="medium">
        <color indexed="64"/>
      </right>
      <top style="thin">
        <color indexed="64"/>
      </top>
      <bottom style="medium">
        <color indexed="8"/>
      </bottom>
      <diagonal/>
    </border>
    <border>
      <left/>
      <right style="thin">
        <color indexed="64"/>
      </right>
      <top style="thin">
        <color indexed="8"/>
      </top>
      <bottom style="thin">
        <color indexed="8"/>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64"/>
      </top>
      <bottom style="thin">
        <color indexed="8"/>
      </bottom>
      <diagonal/>
    </border>
    <border>
      <left style="medium">
        <color indexed="64"/>
      </left>
      <right style="thin">
        <color indexed="64"/>
      </right>
      <top style="thin">
        <color indexed="8"/>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5" fillId="0" borderId="0" applyNumberFormat="0" applyFill="0" applyBorder="0" applyAlignment="0" applyProtection="0"/>
    <xf numFmtId="0" fontId="36" fillId="0" borderId="0" applyNumberFormat="0" applyFill="0" applyAlignment="0" applyProtection="0"/>
  </cellStyleXfs>
  <cellXfs count="652">
    <xf numFmtId="0" fontId="0" fillId="0" borderId="0" xfId="0"/>
    <xf numFmtId="0" fontId="3" fillId="0" borderId="0" xfId="0" applyFont="1"/>
    <xf numFmtId="0" fontId="0" fillId="0" borderId="0" xfId="0"/>
    <xf numFmtId="0" fontId="4" fillId="0" borderId="0" xfId="0" applyFont="1"/>
    <xf numFmtId="0" fontId="4" fillId="0" borderId="1" xfId="0" applyFont="1" applyBorder="1"/>
    <xf numFmtId="0" fontId="5" fillId="0" borderId="2" xfId="0" applyFont="1" applyBorder="1"/>
    <xf numFmtId="0" fontId="5" fillId="0" borderId="3" xfId="0" applyFont="1" applyBorder="1"/>
    <xf numFmtId="0" fontId="5" fillId="0" borderId="0" xfId="0" applyFont="1"/>
    <xf numFmtId="0" fontId="5" fillId="0" borderId="4" xfId="0" applyFont="1" applyBorder="1"/>
    <xf numFmtId="0" fontId="9" fillId="0" borderId="5" xfId="0" applyFont="1" applyBorder="1" applyAlignment="1">
      <alignment vertical="top"/>
    </xf>
    <xf numFmtId="0" fontId="5" fillId="0" borderId="4" xfId="0" applyFont="1" applyBorder="1" applyAlignment="1">
      <alignment horizontal="center" vertical="top" wrapText="1"/>
    </xf>
    <xf numFmtId="0" fontId="10" fillId="0" borderId="9" xfId="0" applyFont="1" applyBorder="1" applyAlignment="1">
      <alignment horizontal="center"/>
    </xf>
    <xf numFmtId="0" fontId="0" fillId="0" borderId="10" xfId="0" applyBorder="1" applyAlignment="1">
      <alignment horizontal="center"/>
    </xf>
    <xf numFmtId="0" fontId="12" fillId="0" borderId="0" xfId="0" applyFont="1" applyAlignment="1">
      <alignment horizontal="center"/>
    </xf>
    <xf numFmtId="0" fontId="0" fillId="0" borderId="11"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12" fillId="0" borderId="4" xfId="0" applyFont="1" applyBorder="1"/>
    <xf numFmtId="3" fontId="0" fillId="0" borderId="6" xfId="0" applyNumberFormat="1" applyBorder="1" applyAlignment="1">
      <alignment horizontal="center"/>
    </xf>
    <xf numFmtId="3" fontId="12" fillId="0" borderId="7" xfId="0" applyNumberFormat="1" applyFont="1" applyBorder="1" applyAlignment="1">
      <alignment horizontal="center"/>
    </xf>
    <xf numFmtId="3" fontId="12" fillId="0" borderId="8" xfId="0" applyNumberFormat="1" applyFont="1" applyBorder="1" applyAlignment="1">
      <alignment horizontal="center"/>
    </xf>
    <xf numFmtId="3" fontId="12" fillId="0" borderId="6" xfId="0" applyNumberFormat="1" applyFont="1" applyBorder="1" applyAlignment="1">
      <alignment horizontal="center"/>
    </xf>
    <xf numFmtId="1" fontId="12" fillId="0" borderId="7" xfId="0" applyNumberFormat="1" applyFont="1" applyBorder="1" applyAlignment="1">
      <alignment horizontal="center"/>
    </xf>
    <xf numFmtId="1" fontId="12" fillId="0" borderId="8" xfId="0" applyNumberFormat="1" applyFont="1" applyBorder="1" applyAlignment="1">
      <alignment horizontal="center"/>
    </xf>
    <xf numFmtId="164" fontId="12" fillId="0" borderId="4" xfId="0" applyNumberFormat="1" applyFont="1" applyBorder="1" applyAlignment="1">
      <alignment horizontal="center"/>
    </xf>
    <xf numFmtId="0" fontId="12" fillId="0" borderId="5" xfId="0" applyFont="1" applyBorder="1"/>
    <xf numFmtId="3" fontId="0" fillId="0" borderId="10" xfId="0" applyNumberFormat="1" applyBorder="1" applyAlignment="1">
      <alignment horizontal="center"/>
    </xf>
    <xf numFmtId="3" fontId="12" fillId="0" borderId="0" xfId="0" applyNumberFormat="1" applyFont="1" applyAlignment="1">
      <alignment horizontal="center"/>
    </xf>
    <xf numFmtId="3" fontId="12" fillId="0" borderId="11" xfId="0" applyNumberFormat="1" applyFont="1" applyBorder="1" applyAlignment="1">
      <alignment horizontal="center"/>
    </xf>
    <xf numFmtId="3" fontId="12" fillId="0" borderId="10" xfId="0" applyNumberFormat="1" applyFont="1" applyBorder="1" applyAlignment="1">
      <alignment horizontal="center"/>
    </xf>
    <xf numFmtId="1" fontId="12" fillId="0" borderId="0" xfId="0" applyNumberFormat="1" applyFont="1" applyAlignment="1">
      <alignment horizontal="center"/>
    </xf>
    <xf numFmtId="1" fontId="12" fillId="0" borderId="11" xfId="0" applyNumberFormat="1" applyFont="1" applyBorder="1" applyAlignment="1">
      <alignment horizontal="center"/>
    </xf>
    <xf numFmtId="164" fontId="0" fillId="0" borderId="5" xfId="0" applyNumberFormat="1" applyBorder="1" applyAlignment="1">
      <alignment horizontal="center"/>
    </xf>
    <xf numFmtId="164" fontId="12" fillId="0" borderId="5" xfId="0" applyNumberFormat="1" applyFont="1" applyBorder="1" applyAlignment="1">
      <alignment horizontal="center"/>
    </xf>
    <xf numFmtId="3" fontId="0" fillId="0" borderId="12" xfId="0" applyNumberFormat="1" applyBorder="1" applyAlignment="1">
      <alignment horizontal="center"/>
    </xf>
    <xf numFmtId="3" fontId="12" fillId="0" borderId="13" xfId="0" applyNumberFormat="1" applyFont="1" applyBorder="1" applyAlignment="1">
      <alignment horizontal="center"/>
    </xf>
    <xf numFmtId="3" fontId="12" fillId="0" borderId="14" xfId="0" applyNumberFormat="1" applyFont="1" applyBorder="1" applyAlignment="1">
      <alignment horizontal="center"/>
    </xf>
    <xf numFmtId="3" fontId="12" fillId="0" borderId="12" xfId="0" applyNumberFormat="1" applyFont="1" applyBorder="1" applyAlignment="1">
      <alignment horizontal="center"/>
    </xf>
    <xf numFmtId="1" fontId="12" fillId="0" borderId="13" xfId="0" applyNumberFormat="1" applyFont="1" applyBorder="1" applyAlignment="1">
      <alignment horizontal="center"/>
    </xf>
    <xf numFmtId="1" fontId="12" fillId="0" borderId="14" xfId="0" applyNumberFormat="1" applyFont="1" applyBorder="1" applyAlignment="1">
      <alignment horizontal="center"/>
    </xf>
    <xf numFmtId="164" fontId="12" fillId="0" borderId="9" xfId="0" applyNumberFormat="1" applyFont="1" applyBorder="1" applyAlignment="1">
      <alignment horizontal="center"/>
    </xf>
    <xf numFmtId="0" fontId="9" fillId="0" borderId="15" xfId="0" applyFont="1" applyBorder="1" applyAlignment="1">
      <alignment horizontal="left" indent="3"/>
    </xf>
    <xf numFmtId="3" fontId="9" fillId="0" borderId="12" xfId="0" applyNumberFormat="1" applyFont="1" applyBorder="1" applyAlignment="1">
      <alignment horizontal="center"/>
    </xf>
    <xf numFmtId="3" fontId="9" fillId="0" borderId="13" xfId="0" applyNumberFormat="1" applyFont="1" applyBorder="1" applyAlignment="1">
      <alignment horizontal="center"/>
    </xf>
    <xf numFmtId="3" fontId="9" fillId="0" borderId="14" xfId="0" applyNumberFormat="1" applyFont="1" applyBorder="1" applyAlignment="1">
      <alignment horizontal="center"/>
    </xf>
    <xf numFmtId="0" fontId="0" fillId="0" borderId="9" xfId="0" applyBorder="1"/>
    <xf numFmtId="0" fontId="9" fillId="0" borderId="0" xfId="0" applyFont="1" applyAlignment="1">
      <alignment horizontal="left" indent="3"/>
    </xf>
    <xf numFmtId="3" fontId="0" fillId="0" borderId="0" xfId="0" applyNumberFormat="1" applyAlignment="1">
      <alignment horizontal="center"/>
    </xf>
    <xf numFmtId="3" fontId="9" fillId="0" borderId="0" xfId="0" applyNumberFormat="1" applyFont="1" applyAlignment="1">
      <alignment horizontal="center"/>
    </xf>
    <xf numFmtId="3" fontId="0" fillId="0" borderId="2" xfId="0" applyNumberFormat="1" applyBorder="1" applyAlignment="1">
      <alignment horizontal="center"/>
    </xf>
    <xf numFmtId="3" fontId="9" fillId="0" borderId="2" xfId="0" applyNumberFormat="1" applyFont="1" applyBorder="1" applyAlignment="1">
      <alignment horizontal="center"/>
    </xf>
    <xf numFmtId="0" fontId="0" fillId="0" borderId="2" xfId="0" applyBorder="1"/>
    <xf numFmtId="0" fontId="0" fillId="0" borderId="3" xfId="0" applyBorder="1"/>
    <xf numFmtId="0" fontId="9" fillId="0" borderId="4" xfId="0" applyFont="1" applyBorder="1"/>
    <xf numFmtId="0" fontId="0" fillId="0" borderId="5" xfId="0" applyBorder="1"/>
    <xf numFmtId="0" fontId="12" fillId="0" borderId="13" xfId="0" applyFont="1" applyBorder="1" applyAlignment="1">
      <alignment horizontal="center"/>
    </xf>
    <xf numFmtId="0" fontId="0" fillId="0" borderId="12" xfId="0" applyBorder="1" applyAlignment="1">
      <alignment horizontal="center"/>
    </xf>
    <xf numFmtId="0" fontId="12" fillId="0" borderId="8" xfId="0" applyFont="1" applyBorder="1" applyAlignment="1">
      <alignment horizontal="center"/>
    </xf>
    <xf numFmtId="0" fontId="12" fillId="0" borderId="9" xfId="0" applyFont="1" applyBorder="1"/>
    <xf numFmtId="0" fontId="12" fillId="0" borderId="14" xfId="0" applyFont="1" applyBorder="1" applyAlignment="1">
      <alignment horizontal="center"/>
    </xf>
    <xf numFmtId="0" fontId="9" fillId="0" borderId="9" xfId="0" applyFont="1" applyBorder="1" applyAlignment="1">
      <alignment horizontal="left" indent="3"/>
    </xf>
    <xf numFmtId="3" fontId="9" fillId="0" borderId="1" xfId="0" applyNumberFormat="1" applyFont="1" applyBorder="1" applyAlignment="1">
      <alignment horizontal="center"/>
    </xf>
    <xf numFmtId="3" fontId="9" fillId="0" borderId="3" xfId="0" applyNumberFormat="1" applyFont="1" applyBorder="1" applyAlignment="1">
      <alignment horizontal="center"/>
    </xf>
    <xf numFmtId="0" fontId="12" fillId="0" borderId="0" xfId="0" applyFont="1"/>
    <xf numFmtId="0" fontId="14" fillId="0" borderId="0" xfId="0" applyFont="1"/>
    <xf numFmtId="0" fontId="13" fillId="0" borderId="0" xfId="0" applyFont="1"/>
    <xf numFmtId="0" fontId="11" fillId="0" borderId="0" xfId="0" applyFont="1"/>
    <xf numFmtId="0" fontId="15" fillId="0" borderId="0" xfId="0" applyFont="1" applyAlignment="1">
      <alignment horizontal="left"/>
    </xf>
    <xf numFmtId="0" fontId="0" fillId="0" borderId="0" xfId="0" applyBorder="1"/>
    <xf numFmtId="0" fontId="12" fillId="0" borderId="0" xfId="0" applyFont="1" applyBorder="1"/>
    <xf numFmtId="0" fontId="12" fillId="0" borderId="0" xfId="0" applyFont="1" applyBorder="1" applyAlignment="1">
      <alignment horizontal="center"/>
    </xf>
    <xf numFmtId="0" fontId="0" fillId="0" borderId="0" xfId="0" applyAlignment="1">
      <alignment vertical="center"/>
    </xf>
    <xf numFmtId="0" fontId="7" fillId="0" borderId="1" xfId="0" applyFont="1" applyBorder="1" applyAlignment="1">
      <alignment horizontal="centerContinuous"/>
    </xf>
    <xf numFmtId="0" fontId="0" fillId="0" borderId="2" xfId="0" applyBorder="1" applyAlignment="1">
      <alignment horizontal="centerContinuous"/>
    </xf>
    <xf numFmtId="0" fontId="9" fillId="0" borderId="10" xfId="0" applyFont="1" applyBorder="1" applyAlignment="1">
      <alignmen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0" fillId="0" borderId="8" xfId="0" applyBorder="1" applyAlignment="1">
      <alignment vertical="top"/>
    </xf>
    <xf numFmtId="0" fontId="9" fillId="0" borderId="6" xfId="0" applyFont="1" applyBorder="1" applyAlignment="1">
      <alignment horizontal="centerContinuous" vertical="top" wrapText="1"/>
    </xf>
    <xf numFmtId="0" fontId="0" fillId="0" borderId="7" xfId="0" applyBorder="1" applyAlignment="1">
      <alignment horizontal="centerContinuous" vertical="top" wrapText="1"/>
    </xf>
    <xf numFmtId="0" fontId="0" fillId="0" borderId="8" xfId="0" applyBorder="1" applyAlignment="1">
      <alignment horizontal="centerContinuous" vertical="top" wrapText="1"/>
    </xf>
    <xf numFmtId="0" fontId="9" fillId="0" borderId="6" xfId="0" applyFont="1" applyBorder="1" applyAlignment="1">
      <alignment horizontal="centerContinuous" vertical="top"/>
    </xf>
    <xf numFmtId="0" fontId="0" fillId="0" borderId="7" xfId="0" applyBorder="1" applyAlignment="1">
      <alignment horizontal="centerContinuous" vertical="top"/>
    </xf>
    <xf numFmtId="0" fontId="0" fillId="0" borderId="8" xfId="0" applyBorder="1" applyAlignment="1">
      <alignment horizontal="centerContinuous" vertical="top"/>
    </xf>
    <xf numFmtId="0" fontId="10" fillId="0" borderId="12" xfId="0" applyFont="1" applyBorder="1" applyAlignment="1">
      <alignment horizontal="center"/>
    </xf>
    <xf numFmtId="0" fontId="12" fillId="0" borderId="6" xfId="0" applyFont="1" applyBorder="1" applyAlignment="1">
      <alignment vertical="center"/>
    </xf>
    <xf numFmtId="166" fontId="16" fillId="0" borderId="6" xfId="0" applyNumberFormat="1" applyFont="1" applyBorder="1" applyAlignment="1">
      <alignment horizontal="center" vertical="center"/>
    </xf>
    <xf numFmtId="166" fontId="16" fillId="0" borderId="7" xfId="0" applyNumberFormat="1" applyFont="1" applyBorder="1" applyAlignment="1">
      <alignment horizontal="center" vertical="center"/>
    </xf>
    <xf numFmtId="166" fontId="17" fillId="0" borderId="8" xfId="0" applyNumberFormat="1" applyFont="1" applyBorder="1" applyAlignment="1">
      <alignment horizontal="center" vertical="center"/>
    </xf>
    <xf numFmtId="166" fontId="17" fillId="0" borderId="6" xfId="0" applyNumberFormat="1" applyFont="1" applyBorder="1" applyAlignment="1">
      <alignment horizontal="center" vertical="center"/>
    </xf>
    <xf numFmtId="166" fontId="17" fillId="0" borderId="7" xfId="0" applyNumberFormat="1" applyFont="1" applyBorder="1" applyAlignment="1">
      <alignment horizontal="center" vertical="center"/>
    </xf>
    <xf numFmtId="164" fontId="17" fillId="0" borderId="4" xfId="0" applyNumberFormat="1" applyFont="1" applyBorder="1" applyAlignment="1">
      <alignment horizontal="center" vertical="center"/>
    </xf>
    <xf numFmtId="0" fontId="12" fillId="0" borderId="10" xfId="0" applyFont="1" applyBorder="1" applyAlignment="1">
      <alignment vertical="center"/>
    </xf>
    <xf numFmtId="166" fontId="0" fillId="0" borderId="10" xfId="0" applyNumberFormat="1" applyBorder="1" applyAlignment="1">
      <alignment horizontal="center" vertical="center"/>
    </xf>
    <xf numFmtId="166" fontId="0" fillId="0" borderId="0" xfId="0" applyNumberFormat="1" applyAlignment="1">
      <alignment horizontal="center" vertical="center"/>
    </xf>
    <xf numFmtId="166" fontId="17" fillId="0" borderId="11" xfId="0" applyNumberFormat="1" applyFont="1" applyBorder="1" applyAlignment="1">
      <alignment horizontal="center" vertical="center"/>
    </xf>
    <xf numFmtId="166" fontId="17" fillId="0" borderId="10" xfId="0" applyNumberFormat="1" applyFont="1" applyBorder="1" applyAlignment="1">
      <alignment horizontal="center" vertical="center"/>
    </xf>
    <xf numFmtId="166" fontId="17" fillId="0" borderId="0" xfId="0" applyNumberFormat="1" applyFont="1" applyAlignment="1">
      <alignment horizontal="center" vertical="center"/>
    </xf>
    <xf numFmtId="164" fontId="17" fillId="0" borderId="5" xfId="0" applyNumberFormat="1" applyFont="1" applyBorder="1" applyAlignment="1">
      <alignment horizontal="center" vertical="center"/>
    </xf>
    <xf numFmtId="166" fontId="0" fillId="0" borderId="11" xfId="0" applyNumberFormat="1" applyBorder="1" applyAlignment="1">
      <alignment horizontal="center" vertical="center"/>
    </xf>
    <xf numFmtId="164" fontId="0" fillId="0" borderId="5" xfId="0" applyNumberFormat="1" applyBorder="1" applyAlignment="1">
      <alignment horizontal="center" vertical="center"/>
    </xf>
    <xf numFmtId="166" fontId="16" fillId="0" borderId="10" xfId="0" applyNumberFormat="1" applyFont="1" applyBorder="1" applyAlignment="1">
      <alignment horizontal="center" vertical="center"/>
    </xf>
    <xf numFmtId="166" fontId="16" fillId="0" borderId="0" xfId="0" applyNumberFormat="1" applyFont="1" applyAlignment="1">
      <alignment horizontal="center" vertical="center"/>
    </xf>
    <xf numFmtId="166" fontId="16" fillId="0" borderId="11" xfId="0" applyNumberFormat="1" applyFont="1" applyBorder="1" applyAlignment="1">
      <alignment horizontal="center" vertical="center"/>
    </xf>
    <xf numFmtId="164" fontId="16" fillId="0" borderId="5" xfId="0" applyNumberFormat="1" applyFont="1" applyBorder="1" applyAlignment="1">
      <alignment horizontal="center" vertical="center" wrapText="1"/>
    </xf>
    <xf numFmtId="0" fontId="0" fillId="0" borderId="10" xfId="0" applyBorder="1" applyAlignment="1">
      <alignment horizontal="left" vertical="center"/>
    </xf>
    <xf numFmtId="166" fontId="16" fillId="0" borderId="12" xfId="0" applyNumberFormat="1" applyFont="1" applyBorder="1" applyAlignment="1">
      <alignment horizontal="center"/>
    </xf>
    <xf numFmtId="166" fontId="16" fillId="0" borderId="13" xfId="0" applyNumberFormat="1" applyFont="1" applyBorder="1" applyAlignment="1">
      <alignment horizontal="center"/>
    </xf>
    <xf numFmtId="166" fontId="16" fillId="0" borderId="14" xfId="0" applyNumberFormat="1" applyFont="1" applyBorder="1" applyAlignment="1">
      <alignment horizontal="center"/>
    </xf>
    <xf numFmtId="166" fontId="16" fillId="0" borderId="12" xfId="0" applyNumberFormat="1" applyFont="1" applyBorder="1" applyAlignment="1">
      <alignment horizontal="center" vertical="center"/>
    </xf>
    <xf numFmtId="166" fontId="16" fillId="0" borderId="13" xfId="0" applyNumberFormat="1" applyFont="1" applyBorder="1" applyAlignment="1">
      <alignment horizontal="center" vertical="center"/>
    </xf>
    <xf numFmtId="166" fontId="16" fillId="0" borderId="14" xfId="0" applyNumberFormat="1" applyFont="1" applyBorder="1" applyAlignment="1">
      <alignment horizontal="center" vertical="center"/>
    </xf>
    <xf numFmtId="164" fontId="17" fillId="0" borderId="9" xfId="0" applyNumberFormat="1" applyFont="1" applyBorder="1" applyAlignment="1">
      <alignment horizontal="center" vertical="center" wrapText="1"/>
    </xf>
    <xf numFmtId="0" fontId="9" fillId="0" borderId="15" xfId="0" applyFont="1" applyBorder="1" applyAlignment="1">
      <alignment horizontal="left" vertical="center"/>
    </xf>
    <xf numFmtId="166" fontId="9" fillId="0" borderId="12" xfId="0" applyNumberFormat="1" applyFont="1" applyBorder="1" applyAlignment="1">
      <alignment horizontal="center" vertical="center"/>
    </xf>
    <xf numFmtId="166" fontId="9" fillId="0" borderId="13" xfId="0" applyNumberFormat="1" applyFont="1" applyBorder="1" applyAlignment="1">
      <alignment horizontal="center" vertical="center"/>
    </xf>
    <xf numFmtId="166" fontId="9" fillId="0" borderId="14" xfId="0" applyNumberFormat="1" applyFont="1" applyBorder="1" applyAlignment="1">
      <alignment horizontal="center" vertical="center"/>
    </xf>
    <xf numFmtId="166" fontId="9" fillId="0" borderId="1" xfId="0" applyNumberFormat="1" applyFont="1" applyBorder="1" applyAlignment="1">
      <alignment horizontal="center" vertical="center"/>
    </xf>
    <xf numFmtId="166" fontId="9" fillId="0" borderId="2" xfId="0" applyNumberFormat="1" applyFont="1" applyBorder="1" applyAlignment="1">
      <alignment horizontal="center" vertical="center"/>
    </xf>
    <xf numFmtId="166" fontId="9" fillId="0" borderId="3" xfId="0" applyNumberFormat="1" applyFont="1" applyBorder="1" applyAlignment="1">
      <alignment horizontal="center" vertical="center"/>
    </xf>
    <xf numFmtId="0" fontId="0" fillId="0" borderId="9" xfId="0" applyBorder="1" applyAlignment="1">
      <alignment horizontal="center" vertical="center"/>
    </xf>
    <xf numFmtId="0" fontId="9" fillId="0" borderId="0" xfId="0" applyFont="1" applyAlignment="1">
      <alignment horizontal="left"/>
    </xf>
    <xf numFmtId="167" fontId="0" fillId="0" borderId="0" xfId="0" applyNumberFormat="1"/>
    <xf numFmtId="0" fontId="9" fillId="0" borderId="10" xfId="0" applyFont="1" applyBorder="1" applyAlignment="1">
      <alignment horizontal="centerContinuous" wrapText="1"/>
    </xf>
    <xf numFmtId="0" fontId="0" fillId="0" borderId="0" xfId="0" applyAlignment="1">
      <alignment horizontal="centerContinuous"/>
    </xf>
    <xf numFmtId="0" fontId="0" fillId="0" borderId="11" xfId="0" applyBorder="1" applyAlignment="1">
      <alignment horizontal="centerContinuous"/>
    </xf>
    <xf numFmtId="0" fontId="5" fillId="0" borderId="10" xfId="0" applyFont="1" applyBorder="1" applyAlignment="1">
      <alignment horizontal="centerContinuous"/>
    </xf>
    <xf numFmtId="0" fontId="0" fillId="0" borderId="11" xfId="0" applyBorder="1"/>
    <xf numFmtId="0" fontId="0" fillId="0" borderId="0" xfId="0" applyAlignment="1">
      <alignment horizontal="center" vertical="center"/>
    </xf>
    <xf numFmtId="0" fontId="0" fillId="0" borderId="4" xfId="0" applyBorder="1" applyAlignment="1">
      <alignment horizontal="center"/>
    </xf>
    <xf numFmtId="168" fontId="0" fillId="0" borderId="6" xfId="0" applyNumberFormat="1" applyBorder="1" applyAlignment="1">
      <alignment horizontal="center"/>
    </xf>
    <xf numFmtId="168" fontId="0" fillId="0" borderId="7" xfId="0" applyNumberFormat="1" applyBorder="1" applyAlignment="1">
      <alignment horizontal="center"/>
    </xf>
    <xf numFmtId="168" fontId="0" fillId="0" borderId="8" xfId="0" applyNumberFormat="1" applyBorder="1" applyAlignment="1">
      <alignment horizontal="center"/>
    </xf>
    <xf numFmtId="0" fontId="0" fillId="0" borderId="6" xfId="0" applyBorder="1" applyAlignment="1">
      <alignment vertical="center"/>
    </xf>
    <xf numFmtId="0" fontId="0" fillId="0" borderId="7" xfId="0" applyBorder="1" applyAlignment="1">
      <alignment horizontal="center"/>
    </xf>
    <xf numFmtId="0" fontId="0" fillId="0" borderId="8" xfId="0" applyBorder="1"/>
    <xf numFmtId="168" fontId="0" fillId="0" borderId="0" xfId="0" applyNumberFormat="1" applyAlignment="1">
      <alignment horizontal="center"/>
    </xf>
    <xf numFmtId="168" fontId="0" fillId="0" borderId="11" xfId="0" applyNumberFormat="1" applyBorder="1" applyAlignment="1">
      <alignment horizontal="center"/>
    </xf>
    <xf numFmtId="0" fontId="0" fillId="0" borderId="10" xfId="0" applyBorder="1" applyAlignment="1">
      <alignment vertical="center"/>
    </xf>
    <xf numFmtId="168" fontId="0" fillId="0" borderId="10" xfId="0" applyNumberFormat="1" applyBorder="1" applyAlignment="1">
      <alignment horizontal="center"/>
    </xf>
    <xf numFmtId="0" fontId="0" fillId="0" borderId="9" xfId="0" applyBorder="1" applyAlignment="1">
      <alignment horizontal="center"/>
    </xf>
    <xf numFmtId="168" fontId="0" fillId="0" borderId="12" xfId="0" applyNumberFormat="1" applyBorder="1" applyAlignment="1">
      <alignment horizontal="center"/>
    </xf>
    <xf numFmtId="168" fontId="0" fillId="0" borderId="13" xfId="0" applyNumberFormat="1" applyBorder="1" applyAlignment="1">
      <alignment horizontal="center"/>
    </xf>
    <xf numFmtId="168" fontId="0" fillId="0" borderId="14" xfId="0" applyNumberFormat="1" applyBorder="1" applyAlignment="1">
      <alignment horizontal="center"/>
    </xf>
    <xf numFmtId="0" fontId="9" fillId="0" borderId="9" xfId="0" applyFont="1" applyBorder="1" applyAlignment="1">
      <alignment horizontal="center"/>
    </xf>
    <xf numFmtId="0" fontId="0" fillId="0" borderId="13" xfId="0" applyBorder="1"/>
    <xf numFmtId="0" fontId="0" fillId="0" borderId="14" xfId="0" applyBorder="1"/>
    <xf numFmtId="0" fontId="14" fillId="0" borderId="0" xfId="0" applyFont="1" applyAlignment="1">
      <alignment vertical="center"/>
    </xf>
    <xf numFmtId="169" fontId="0" fillId="0" borderId="0" xfId="0" applyNumberFormat="1" applyAlignment="1">
      <alignment vertical="center"/>
    </xf>
    <xf numFmtId="10" fontId="0" fillId="0" borderId="0" xfId="0" applyNumberFormat="1" applyAlignment="1">
      <alignment vertical="center"/>
    </xf>
    <xf numFmtId="170" fontId="0" fillId="0" borderId="0" xfId="0" applyNumberFormat="1" applyAlignment="1">
      <alignment vertical="center"/>
    </xf>
    <xf numFmtId="0" fontId="18" fillId="0" borderId="0" xfId="0" applyFont="1"/>
    <xf numFmtId="0" fontId="19" fillId="0" borderId="27" xfId="0" applyFont="1" applyBorder="1" applyAlignment="1">
      <alignment horizontal="center" wrapText="1"/>
    </xf>
    <xf numFmtId="0" fontId="19" fillId="0" borderId="28" xfId="0" applyFont="1" applyBorder="1" applyAlignment="1">
      <alignment horizontal="center" wrapText="1"/>
    </xf>
    <xf numFmtId="0" fontId="0" fillId="0" borderId="33" xfId="0" applyBorder="1"/>
    <xf numFmtId="168" fontId="0" fillId="0" borderId="34" xfId="0" applyNumberFormat="1" applyBorder="1" applyAlignment="1">
      <alignment horizontal="right"/>
    </xf>
    <xf numFmtId="168" fontId="0" fillId="0" borderId="37" xfId="0" applyNumberFormat="1" applyBorder="1" applyAlignment="1">
      <alignment horizontal="right"/>
    </xf>
    <xf numFmtId="168" fontId="0" fillId="0" borderId="38" xfId="0" applyNumberFormat="1" applyBorder="1" applyAlignment="1">
      <alignment horizontal="right"/>
    </xf>
    <xf numFmtId="168" fontId="0" fillId="0" borderId="9" xfId="0" applyNumberFormat="1" applyBorder="1" applyAlignment="1">
      <alignment horizontal="right"/>
    </xf>
    <xf numFmtId="168" fontId="0" fillId="0" borderId="41" xfId="0" applyNumberFormat="1" applyBorder="1" applyAlignment="1">
      <alignment horizontal="right"/>
    </xf>
    <xf numFmtId="168" fontId="0" fillId="0" borderId="15" xfId="0" applyNumberFormat="1" applyBorder="1" applyAlignment="1">
      <alignment horizontal="right"/>
    </xf>
    <xf numFmtId="168" fontId="0" fillId="0" borderId="33" xfId="0" applyNumberFormat="1" applyBorder="1" applyAlignment="1">
      <alignment horizontal="right"/>
    </xf>
    <xf numFmtId="168" fontId="0" fillId="0" borderId="1" xfId="0" applyNumberFormat="1" applyBorder="1" applyAlignment="1">
      <alignment horizontal="right"/>
    </xf>
    <xf numFmtId="0" fontId="0" fillId="0" borderId="45" xfId="0" applyBorder="1"/>
    <xf numFmtId="0" fontId="0" fillId="0" borderId="16" xfId="0" applyBorder="1"/>
    <xf numFmtId="168" fontId="0" fillId="0" borderId="46" xfId="0" applyNumberFormat="1" applyBorder="1" applyAlignment="1">
      <alignment horizontal="right"/>
    </xf>
    <xf numFmtId="168" fontId="0" fillId="0" borderId="47" xfId="0" applyNumberFormat="1" applyBorder="1" applyAlignment="1">
      <alignment horizontal="right"/>
    </xf>
    <xf numFmtId="168" fontId="0" fillId="0" borderId="48" xfId="0" applyNumberFormat="1" applyBorder="1" applyAlignment="1">
      <alignment horizontal="right"/>
    </xf>
    <xf numFmtId="168" fontId="0" fillId="0" borderId="15" xfId="0" applyNumberFormat="1" applyBorder="1" applyAlignment="1">
      <alignment horizontal="center" vertical="center"/>
    </xf>
    <xf numFmtId="0" fontId="19" fillId="0" borderId="50" xfId="0" applyFont="1" applyBorder="1" applyAlignment="1">
      <alignment horizontal="center" wrapText="1"/>
    </xf>
    <xf numFmtId="0" fontId="19" fillId="0" borderId="74" xfId="0" applyFont="1" applyBorder="1" applyAlignment="1">
      <alignment horizontal="center" wrapText="1"/>
    </xf>
    <xf numFmtId="0" fontId="19" fillId="0" borderId="52" xfId="0" applyFont="1" applyBorder="1" applyAlignment="1">
      <alignment horizontal="center" wrapText="1"/>
    </xf>
    <xf numFmtId="0" fontId="19" fillId="0" borderId="51" xfId="0" applyFont="1" applyBorder="1" applyAlignment="1">
      <alignment horizontal="center" wrapText="1"/>
    </xf>
    <xf numFmtId="0" fontId="0" fillId="0" borderId="22" xfId="0" applyBorder="1" applyAlignment="1">
      <alignment horizontal="center" wrapText="1"/>
    </xf>
    <xf numFmtId="0" fontId="19" fillId="0" borderId="0" xfId="0" applyFont="1" applyAlignment="1">
      <alignment horizontal="center"/>
    </xf>
    <xf numFmtId="0" fontId="19" fillId="0" borderId="24" xfId="0" applyFont="1" applyBorder="1" applyAlignment="1">
      <alignment horizontal="center"/>
    </xf>
    <xf numFmtId="0" fontId="19" fillId="0" borderId="25" xfId="0" applyFont="1" applyBorder="1" applyAlignment="1">
      <alignment horizontal="center"/>
    </xf>
    <xf numFmtId="0" fontId="19" fillId="0" borderId="26" xfId="0" applyFont="1" applyBorder="1" applyAlignment="1">
      <alignment horizontal="center"/>
    </xf>
    <xf numFmtId="0" fontId="19" fillId="0" borderId="27" xfId="0" applyFont="1" applyBorder="1" applyAlignment="1">
      <alignment horizontal="center"/>
    </xf>
    <xf numFmtId="0" fontId="19" fillId="0" borderId="29" xfId="0" applyFont="1" applyBorder="1" applyAlignment="1">
      <alignment horizontal="center"/>
    </xf>
    <xf numFmtId="0" fontId="19" fillId="0" borderId="73" xfId="0" applyFont="1" applyBorder="1" applyAlignment="1">
      <alignment horizontal="center" wrapText="1"/>
    </xf>
    <xf numFmtId="168" fontId="0" fillId="0" borderId="36" xfId="0" applyNumberFormat="1" applyBorder="1" applyAlignment="1">
      <alignment horizontal="right"/>
    </xf>
    <xf numFmtId="168" fontId="23" fillId="0" borderId="38" xfId="0" applyNumberFormat="1" applyFont="1" applyBorder="1" applyAlignment="1">
      <alignment horizontal="right"/>
    </xf>
    <xf numFmtId="168" fontId="23" fillId="0" borderId="9" xfId="0" applyNumberFormat="1" applyFont="1" applyBorder="1" applyAlignment="1">
      <alignment horizontal="right"/>
    </xf>
    <xf numFmtId="168" fontId="23" fillId="0" borderId="12" xfId="0" applyNumberFormat="1" applyFont="1" applyBorder="1" applyAlignment="1">
      <alignment horizontal="right"/>
    </xf>
    <xf numFmtId="172" fontId="0" fillId="0" borderId="39" xfId="0" applyNumberFormat="1" applyBorder="1" applyAlignment="1">
      <alignment horizontal="center"/>
    </xf>
    <xf numFmtId="168" fontId="0" fillId="0" borderId="14" xfId="0" applyNumberFormat="1" applyBorder="1" applyAlignment="1">
      <alignment horizontal="right" vertical="center"/>
    </xf>
    <xf numFmtId="168" fontId="0" fillId="0" borderId="9" xfId="0" applyNumberFormat="1" applyBorder="1" applyAlignment="1">
      <alignment horizontal="right" vertical="center"/>
    </xf>
    <xf numFmtId="168" fontId="0" fillId="0" borderId="37" xfId="0" applyNumberFormat="1" applyBorder="1" applyAlignment="1">
      <alignment horizontal="right" vertical="center"/>
    </xf>
    <xf numFmtId="164" fontId="0" fillId="0" borderId="75" xfId="0" applyNumberFormat="1" applyBorder="1" applyAlignment="1">
      <alignment horizontal="right" vertical="center"/>
    </xf>
    <xf numFmtId="168" fontId="23" fillId="0" borderId="41" xfId="0" applyNumberFormat="1" applyFont="1" applyBorder="1" applyAlignment="1">
      <alignment horizontal="right"/>
    </xf>
    <xf numFmtId="168" fontId="23" fillId="0" borderId="15" xfId="0" applyNumberFormat="1" applyFont="1" applyBorder="1" applyAlignment="1">
      <alignment horizontal="right"/>
    </xf>
    <xf numFmtId="168" fontId="23" fillId="0" borderId="1" xfId="0" applyNumberFormat="1" applyFont="1" applyBorder="1" applyAlignment="1">
      <alignment horizontal="right"/>
    </xf>
    <xf numFmtId="172" fontId="0" fillId="0" borderId="42" xfId="0" applyNumberFormat="1" applyBorder="1" applyAlignment="1">
      <alignment horizontal="center"/>
    </xf>
    <xf numFmtId="168" fontId="0" fillId="0" borderId="3" xfId="0" applyNumberFormat="1" applyBorder="1" applyAlignment="1">
      <alignment horizontal="right" vertical="center"/>
    </xf>
    <xf numFmtId="168" fontId="0" fillId="0" borderId="15" xfId="0" applyNumberFormat="1" applyBorder="1" applyAlignment="1">
      <alignment horizontal="right" vertical="center"/>
    </xf>
    <xf numFmtId="168" fontId="0" fillId="0" borderId="33" xfId="0" applyNumberFormat="1" applyBorder="1" applyAlignment="1">
      <alignment horizontal="right" vertical="center"/>
    </xf>
    <xf numFmtId="164" fontId="0" fillId="0" borderId="42" xfId="0" applyNumberFormat="1" applyBorder="1" applyAlignment="1">
      <alignment horizontal="right" vertical="center"/>
    </xf>
    <xf numFmtId="0" fontId="0" fillId="0" borderId="76" xfId="0" applyBorder="1"/>
    <xf numFmtId="168" fontId="23" fillId="0" borderId="46" xfId="0" applyNumberFormat="1" applyFont="1" applyBorder="1" applyAlignment="1">
      <alignment horizontal="right"/>
    </xf>
    <xf numFmtId="168" fontId="23" fillId="0" borderId="6" xfId="0" applyNumberFormat="1" applyFont="1" applyBorder="1" applyAlignment="1">
      <alignment horizontal="right"/>
    </xf>
    <xf numFmtId="168" fontId="0" fillId="0" borderId="46" xfId="0" applyNumberFormat="1" applyBorder="1" applyAlignment="1">
      <alignment horizontal="right" vertical="center"/>
    </xf>
    <xf numFmtId="168" fontId="0" fillId="0" borderId="47" xfId="0" applyNumberFormat="1" applyBorder="1" applyAlignment="1">
      <alignment horizontal="right" vertical="center"/>
    </xf>
    <xf numFmtId="164" fontId="0" fillId="0" borderId="2" xfId="0" applyNumberFormat="1" applyBorder="1" applyAlignment="1">
      <alignment horizontal="right" vertical="center"/>
    </xf>
    <xf numFmtId="168" fontId="23" fillId="0" borderId="77" xfId="0" applyNumberFormat="1" applyFont="1" applyBorder="1" applyAlignment="1">
      <alignment horizontal="right"/>
    </xf>
    <xf numFmtId="168" fontId="23" fillId="0" borderId="47" xfId="0" applyNumberFormat="1" applyFont="1" applyBorder="1" applyAlignment="1">
      <alignment horizontal="right"/>
    </xf>
    <xf numFmtId="168" fontId="0" fillId="0" borderId="78" xfId="0" applyNumberFormat="1" applyBorder="1" applyAlignment="1">
      <alignment horizontal="right"/>
    </xf>
    <xf numFmtId="168" fontId="23" fillId="0" borderId="3" xfId="0" applyNumberFormat="1" applyFont="1" applyBorder="1" applyAlignment="1">
      <alignment horizontal="right"/>
    </xf>
    <xf numFmtId="168" fontId="0" fillId="0" borderId="79" xfId="0" applyNumberFormat="1" applyBorder="1" applyAlignment="1">
      <alignment horizontal="right"/>
    </xf>
    <xf numFmtId="0" fontId="0" fillId="0" borderId="80" xfId="0" applyBorder="1"/>
    <xf numFmtId="168" fontId="0" fillId="0" borderId="10" xfId="0" applyNumberFormat="1" applyBorder="1" applyAlignment="1">
      <alignment horizontal="right" vertical="center"/>
    </xf>
    <xf numFmtId="164" fontId="0" fillId="0" borderId="81" xfId="0" applyNumberFormat="1" applyBorder="1" applyAlignment="1">
      <alignment horizontal="right" vertical="center"/>
    </xf>
    <xf numFmtId="168" fontId="0" fillId="0" borderId="1" xfId="0" applyNumberFormat="1" applyBorder="1" applyAlignment="1">
      <alignment horizontal="right" vertical="center"/>
    </xf>
    <xf numFmtId="168" fontId="0" fillId="0" borderId="82" xfId="0" applyNumberFormat="1" applyBorder="1" applyAlignment="1">
      <alignment horizontal="right"/>
    </xf>
    <xf numFmtId="168" fontId="0" fillId="0" borderId="83" xfId="0" applyNumberFormat="1" applyBorder="1" applyAlignment="1">
      <alignment horizontal="right"/>
    </xf>
    <xf numFmtId="168" fontId="0" fillId="0" borderId="84" xfId="0" applyNumberFormat="1" applyBorder="1" applyAlignment="1">
      <alignment horizontal="right"/>
    </xf>
    <xf numFmtId="168" fontId="0" fillId="0" borderId="85" xfId="0" applyNumberFormat="1" applyBorder="1" applyAlignment="1">
      <alignment horizontal="right"/>
    </xf>
    <xf numFmtId="168" fontId="0" fillId="0" borderId="86" xfId="0" applyNumberFormat="1" applyBorder="1" applyAlignment="1">
      <alignment horizontal="right"/>
    </xf>
    <xf numFmtId="168" fontId="0" fillId="0" borderId="8" xfId="0" applyNumberFormat="1" applyBorder="1" applyAlignment="1">
      <alignment horizontal="right"/>
    </xf>
    <xf numFmtId="172" fontId="0" fillId="0" borderId="87" xfId="0" applyNumberFormat="1" applyBorder="1" applyAlignment="1">
      <alignment horizontal="center"/>
    </xf>
    <xf numFmtId="168" fontId="0" fillId="0" borderId="82" xfId="0" applyNumberFormat="1" applyBorder="1" applyAlignment="1">
      <alignment horizontal="right" vertical="center"/>
    </xf>
    <xf numFmtId="168" fontId="0" fillId="0" borderId="83" xfId="0" applyNumberFormat="1" applyBorder="1" applyAlignment="1">
      <alignment horizontal="right" vertical="center"/>
    </xf>
    <xf numFmtId="168" fontId="0" fillId="0" borderId="85" xfId="0" applyNumberFormat="1" applyBorder="1" applyAlignment="1">
      <alignment horizontal="right" vertical="center"/>
    </xf>
    <xf numFmtId="164" fontId="0" fillId="0" borderId="88" xfId="0" applyNumberFormat="1" applyBorder="1" applyAlignment="1">
      <alignment horizontal="right" vertical="center"/>
    </xf>
    <xf numFmtId="172" fontId="18" fillId="0" borderId="28" xfId="0" applyNumberFormat="1" applyFont="1" applyBorder="1" applyAlignment="1">
      <alignment vertical="center"/>
    </xf>
    <xf numFmtId="168" fontId="18" fillId="0" borderId="89" xfId="0" applyNumberFormat="1" applyFont="1" applyBorder="1" applyAlignment="1">
      <alignment horizontal="right"/>
    </xf>
    <xf numFmtId="168" fontId="18" fillId="0" borderId="90" xfId="0" applyNumberFormat="1" applyFont="1" applyBorder="1" applyAlignment="1">
      <alignment horizontal="right"/>
    </xf>
    <xf numFmtId="168" fontId="18" fillId="0" borderId="91" xfId="0" applyNumberFormat="1" applyFont="1" applyBorder="1" applyAlignment="1">
      <alignment horizontal="right"/>
    </xf>
    <xf numFmtId="168" fontId="18" fillId="0" borderId="92" xfId="0" applyNumberFormat="1" applyFont="1" applyBorder="1" applyAlignment="1">
      <alignment horizontal="right"/>
    </xf>
    <xf numFmtId="168" fontId="18" fillId="0" borderId="40" xfId="0" applyNumberFormat="1" applyFont="1" applyBorder="1" applyAlignment="1">
      <alignment horizontal="right"/>
    </xf>
    <xf numFmtId="168" fontId="18" fillId="0" borderId="93" xfId="0" applyNumberFormat="1" applyFont="1" applyBorder="1" applyAlignment="1">
      <alignment horizontal="right"/>
    </xf>
    <xf numFmtId="168" fontId="18" fillId="0" borderId="94" xfId="0" applyNumberFormat="1" applyFont="1" applyBorder="1" applyAlignment="1">
      <alignment horizontal="right"/>
    </xf>
    <xf numFmtId="168" fontId="18" fillId="0" borderId="24" xfId="0" applyNumberFormat="1" applyFont="1" applyBorder="1" applyAlignment="1">
      <alignment horizontal="right"/>
    </xf>
    <xf numFmtId="172" fontId="18" fillId="0" borderId="22" xfId="0" applyNumberFormat="1" applyFont="1" applyBorder="1" applyAlignment="1">
      <alignment horizontal="center" vertical="center"/>
    </xf>
    <xf numFmtId="164" fontId="18" fillId="0" borderId="95" xfId="0" applyNumberFormat="1" applyFont="1" applyBorder="1" applyAlignment="1">
      <alignment horizontal="right" vertical="center"/>
    </xf>
    <xf numFmtId="0" fontId="0" fillId="0" borderId="58" xfId="0" applyBorder="1"/>
    <xf numFmtId="166" fontId="0" fillId="0" borderId="15" xfId="0" applyNumberFormat="1" applyBorder="1" applyAlignment="1">
      <alignment horizontal="right" vertical="center"/>
    </xf>
    <xf numFmtId="166" fontId="17" fillId="0" borderId="15" xfId="0" applyNumberFormat="1" applyFont="1" applyBorder="1" applyAlignment="1">
      <alignment horizontal="right" vertical="center"/>
    </xf>
    <xf numFmtId="166" fontId="0" fillId="0" borderId="4" xfId="0" applyNumberFormat="1" applyBorder="1" applyAlignment="1">
      <alignment horizontal="right" vertical="center"/>
    </xf>
    <xf numFmtId="166" fontId="0" fillId="0" borderId="5" xfId="0" applyNumberFormat="1" applyBorder="1" applyAlignment="1">
      <alignment horizontal="right" vertical="center"/>
    </xf>
    <xf numFmtId="166" fontId="0" fillId="0" borderId="83" xfId="0" applyNumberFormat="1" applyBorder="1" applyAlignment="1">
      <alignment horizontal="right" vertical="center"/>
    </xf>
    <xf numFmtId="166" fontId="0" fillId="0" borderId="103" xfId="0" applyNumberFormat="1" applyBorder="1" applyAlignment="1">
      <alignment horizontal="right" vertical="center"/>
    </xf>
    <xf numFmtId="166" fontId="16" fillId="0" borderId="70" xfId="0" applyNumberFormat="1" applyFont="1" applyBorder="1" applyAlignment="1">
      <alignment horizontal="right" vertical="center"/>
    </xf>
    <xf numFmtId="0" fontId="24" fillId="0" borderId="0" xfId="0" applyFont="1"/>
    <xf numFmtId="0" fontId="25" fillId="0" borderId="0" xfId="0" applyFont="1"/>
    <xf numFmtId="0" fontId="26" fillId="0" borderId="0" xfId="0" applyFont="1"/>
    <xf numFmtId="0" fontId="26" fillId="0" borderId="0" xfId="0" applyFont="1" applyAlignment="1">
      <alignment horizontal="left" indent="1"/>
    </xf>
    <xf numFmtId="172" fontId="0" fillId="0" borderId="41" xfId="0" applyNumberFormat="1" applyBorder="1" applyAlignment="1">
      <alignment horizontal="center"/>
    </xf>
    <xf numFmtId="172" fontId="0" fillId="0" borderId="15" xfId="0" applyNumberFormat="1" applyBorder="1" applyAlignment="1">
      <alignment horizontal="center"/>
    </xf>
    <xf numFmtId="172" fontId="0" fillId="0" borderId="33" xfId="0" applyNumberFormat="1" applyBorder="1" applyAlignment="1">
      <alignment horizontal="center"/>
    </xf>
    <xf numFmtId="172" fontId="0" fillId="0" borderId="5" xfId="0" applyNumberFormat="1" applyBorder="1" applyAlignment="1">
      <alignment horizontal="center"/>
    </xf>
    <xf numFmtId="172" fontId="0" fillId="0" borderId="10" xfId="0" applyNumberFormat="1" applyBorder="1" applyAlignment="1">
      <alignment horizontal="center"/>
    </xf>
    <xf numFmtId="172" fontId="0" fillId="0" borderId="27" xfId="0" applyNumberFormat="1" applyBorder="1" applyAlignment="1">
      <alignment horizontal="center"/>
    </xf>
    <xf numFmtId="172" fontId="0" fillId="0" borderId="1" xfId="0" applyNumberFormat="1" applyBorder="1" applyAlignment="1">
      <alignment horizontal="center"/>
    </xf>
    <xf numFmtId="172" fontId="0" fillId="0" borderId="3" xfId="0" applyNumberFormat="1" applyBorder="1" applyAlignment="1">
      <alignment horizontal="center"/>
    </xf>
    <xf numFmtId="172" fontId="0" fillId="0" borderId="46" xfId="0" applyNumberFormat="1" applyBorder="1" applyAlignment="1">
      <alignment horizontal="center"/>
    </xf>
    <xf numFmtId="172" fontId="0" fillId="0" borderId="47" xfId="0" applyNumberFormat="1" applyBorder="1" applyAlignment="1">
      <alignment horizontal="center"/>
    </xf>
    <xf numFmtId="172" fontId="0" fillId="0" borderId="4" xfId="0" applyNumberFormat="1" applyBorder="1" applyAlignment="1">
      <alignment horizontal="center"/>
    </xf>
    <xf numFmtId="172" fontId="18" fillId="0" borderId="24" xfId="0" applyNumberFormat="1" applyFont="1" applyBorder="1" applyAlignment="1">
      <alignment horizontal="center" vertical="center"/>
    </xf>
    <xf numFmtId="0" fontId="0" fillId="0" borderId="15" xfId="0" applyBorder="1" applyAlignment="1">
      <alignment horizontal="center" vertical="center"/>
    </xf>
    <xf numFmtId="0" fontId="17" fillId="0" borderId="15" xfId="0" applyFont="1" applyBorder="1" applyAlignment="1">
      <alignment horizontal="center" vertical="center"/>
    </xf>
    <xf numFmtId="172" fontId="18" fillId="0" borderId="70" xfId="0" applyNumberFormat="1" applyFont="1" applyBorder="1" applyAlignment="1">
      <alignment horizontal="center" vertical="center"/>
    </xf>
    <xf numFmtId="0" fontId="19" fillId="0" borderId="30" xfId="0" applyFont="1" applyBorder="1" applyAlignment="1">
      <alignment horizontal="center"/>
    </xf>
    <xf numFmtId="0" fontId="19" fillId="0" borderId="32" xfId="0" applyFont="1" applyBorder="1" applyAlignment="1">
      <alignment horizontal="center"/>
    </xf>
    <xf numFmtId="168" fontId="0" fillId="0" borderId="41" xfId="0" applyNumberFormat="1" applyBorder="1" applyAlignment="1">
      <alignment horizontal="center"/>
    </xf>
    <xf numFmtId="168" fontId="0" fillId="0" borderId="15" xfId="0" applyNumberFormat="1" applyBorder="1" applyAlignment="1">
      <alignment horizontal="center"/>
    </xf>
    <xf numFmtId="168" fontId="0" fillId="0" borderId="33" xfId="0" applyNumberFormat="1" applyBorder="1" applyAlignment="1">
      <alignment horizontal="center"/>
    </xf>
    <xf numFmtId="172" fontId="0" fillId="0" borderId="34" xfId="0" applyNumberFormat="1" applyBorder="1" applyAlignment="1">
      <alignment horizontal="center"/>
    </xf>
    <xf numFmtId="172" fontId="0" fillId="0" borderId="9" xfId="0" applyNumberFormat="1" applyBorder="1" applyAlignment="1">
      <alignment horizontal="center"/>
    </xf>
    <xf numFmtId="172" fontId="0" fillId="0" borderId="36" xfId="0" applyNumberFormat="1" applyBorder="1" applyAlignment="1">
      <alignment horizontal="center"/>
    </xf>
    <xf numFmtId="172" fontId="23" fillId="0" borderId="38" xfId="0" applyNumberFormat="1" applyFont="1" applyBorder="1" applyAlignment="1">
      <alignment horizontal="center"/>
    </xf>
    <xf numFmtId="172" fontId="23" fillId="0" borderId="9" xfId="0" applyNumberFormat="1" applyFont="1" applyBorder="1" applyAlignment="1">
      <alignment horizontal="center"/>
    </xf>
    <xf numFmtId="172" fontId="23" fillId="0" borderId="12" xfId="0" applyNumberFormat="1" applyFont="1" applyBorder="1" applyAlignment="1">
      <alignment horizontal="center"/>
    </xf>
    <xf numFmtId="2" fontId="0" fillId="0" borderId="34" xfId="0" applyNumberFormat="1" applyBorder="1" applyAlignment="1">
      <alignment horizontal="center"/>
    </xf>
    <xf numFmtId="2" fontId="0" fillId="0" borderId="9" xfId="0" applyNumberFormat="1" applyBorder="1" applyAlignment="1">
      <alignment horizontal="center"/>
    </xf>
    <xf numFmtId="2" fontId="0" fillId="0" borderId="36" xfId="0" applyNumberFormat="1" applyBorder="1" applyAlignment="1">
      <alignment horizontal="center" vertical="center"/>
    </xf>
    <xf numFmtId="172" fontId="0" fillId="0" borderId="75" xfId="0" applyNumberFormat="1" applyBorder="1" applyAlignment="1">
      <alignment horizontal="center"/>
    </xf>
    <xf numFmtId="172" fontId="23" fillId="0" borderId="41" xfId="0" applyNumberFormat="1" applyFont="1" applyBorder="1" applyAlignment="1">
      <alignment horizontal="center"/>
    </xf>
    <xf numFmtId="172" fontId="23" fillId="0" borderId="15" xfId="0" applyNumberFormat="1" applyFont="1" applyBorder="1" applyAlignment="1">
      <alignment horizontal="center"/>
    </xf>
    <xf numFmtId="172" fontId="23" fillId="0" borderId="1" xfId="0" applyNumberFormat="1" applyFont="1" applyBorder="1" applyAlignment="1">
      <alignment horizontal="center"/>
    </xf>
    <xf numFmtId="172" fontId="0" fillId="0" borderId="3" xfId="0" applyNumberFormat="1" applyBorder="1" applyAlignment="1">
      <alignment horizontal="center" vertical="center"/>
    </xf>
    <xf numFmtId="172" fontId="0" fillId="0" borderId="15" xfId="0" applyNumberFormat="1" applyBorder="1" applyAlignment="1">
      <alignment horizontal="center" vertical="center"/>
    </xf>
    <xf numFmtId="172" fontId="0" fillId="0" borderId="33" xfId="0" applyNumberFormat="1" applyBorder="1" applyAlignment="1">
      <alignment horizontal="center" vertical="center"/>
    </xf>
    <xf numFmtId="172" fontId="0" fillId="0" borderId="42" xfId="0" applyNumberFormat="1" applyBorder="1" applyAlignment="1">
      <alignment horizontal="center" vertical="center"/>
    </xf>
    <xf numFmtId="1" fontId="0" fillId="0" borderId="41" xfId="0" applyNumberFormat="1" applyBorder="1" applyAlignment="1">
      <alignment horizontal="center"/>
    </xf>
    <xf numFmtId="168" fontId="0" fillId="0" borderId="5" xfId="0" applyNumberFormat="1" applyBorder="1" applyAlignment="1">
      <alignment horizontal="center"/>
    </xf>
    <xf numFmtId="1" fontId="0" fillId="0" borderId="10" xfId="0" applyNumberFormat="1" applyBorder="1" applyAlignment="1">
      <alignment horizontal="center"/>
    </xf>
    <xf numFmtId="1" fontId="0" fillId="0" borderId="27" xfId="0" applyNumberFormat="1" applyBorder="1" applyAlignment="1">
      <alignment horizontal="center"/>
    </xf>
    <xf numFmtId="172" fontId="23" fillId="0" borderId="46" xfId="0" applyNumberFormat="1" applyFont="1" applyBorder="1" applyAlignment="1">
      <alignment horizontal="center"/>
    </xf>
    <xf numFmtId="172" fontId="23" fillId="0" borderId="6" xfId="0" applyNumberFormat="1" applyFont="1" applyBorder="1" applyAlignment="1">
      <alignment horizontal="center"/>
    </xf>
    <xf numFmtId="1" fontId="0" fillId="0" borderId="11" xfId="0" applyNumberFormat="1" applyBorder="1" applyAlignment="1">
      <alignment horizontal="center"/>
    </xf>
    <xf numFmtId="172" fontId="0" fillId="0" borderId="73" xfId="0" applyNumberFormat="1" applyBorder="1" applyAlignment="1">
      <alignment horizontal="center"/>
    </xf>
    <xf numFmtId="172" fontId="23" fillId="0" borderId="77" xfId="0" applyNumberFormat="1" applyFont="1" applyBorder="1" applyAlignment="1">
      <alignment horizontal="center"/>
    </xf>
    <xf numFmtId="172" fontId="0" fillId="0" borderId="47" xfId="0" applyNumberFormat="1" applyBorder="1" applyAlignment="1">
      <alignment horizontal="center" vertical="center"/>
    </xf>
    <xf numFmtId="172" fontId="0" fillId="0" borderId="2" xfId="0" applyNumberFormat="1" applyBorder="1" applyAlignment="1">
      <alignment horizontal="center" vertical="center"/>
    </xf>
    <xf numFmtId="172" fontId="23" fillId="0" borderId="47" xfId="0" applyNumberFormat="1" applyFont="1" applyBorder="1" applyAlignment="1">
      <alignment horizontal="center"/>
    </xf>
    <xf numFmtId="172" fontId="0" fillId="0" borderId="46" xfId="0" applyNumberFormat="1" applyBorder="1" applyAlignment="1">
      <alignment horizontal="center" vertical="center"/>
    </xf>
    <xf numFmtId="172" fontId="0" fillId="0" borderId="78" xfId="0" applyNumberFormat="1" applyBorder="1" applyAlignment="1">
      <alignment horizontal="center"/>
    </xf>
    <xf numFmtId="172" fontId="23" fillId="0" borderId="3" xfId="0" applyNumberFormat="1" applyFont="1" applyBorder="1" applyAlignment="1">
      <alignment horizontal="center"/>
    </xf>
    <xf numFmtId="172" fontId="0" fillId="0" borderId="79" xfId="0" applyNumberFormat="1" applyBorder="1" applyAlignment="1">
      <alignment horizontal="center"/>
    </xf>
    <xf numFmtId="172" fontId="0" fillId="0" borderId="104" xfId="0" applyNumberFormat="1" applyBorder="1" applyAlignment="1">
      <alignment horizontal="center" vertical="center"/>
    </xf>
    <xf numFmtId="172" fontId="0" fillId="0" borderId="1" xfId="0" applyNumberFormat="1" applyBorder="1" applyAlignment="1">
      <alignment horizontal="center" vertical="center"/>
    </xf>
    <xf numFmtId="172" fontId="0" fillId="0" borderId="81" xfId="0" applyNumberFormat="1" applyBorder="1" applyAlignment="1">
      <alignment horizontal="center" vertical="center"/>
    </xf>
    <xf numFmtId="172" fontId="23" fillId="0" borderId="8" xfId="0" applyNumberFormat="1" applyFont="1" applyBorder="1" applyAlignment="1">
      <alignment horizontal="center"/>
    </xf>
    <xf numFmtId="172" fontId="23" fillId="0" borderId="4" xfId="0" applyNumberFormat="1" applyFont="1" applyBorder="1" applyAlignment="1">
      <alignment horizontal="center"/>
    </xf>
    <xf numFmtId="172" fontId="0" fillId="0" borderId="43" xfId="0" applyNumberFormat="1" applyBorder="1" applyAlignment="1">
      <alignment horizontal="center"/>
    </xf>
    <xf numFmtId="172" fontId="0" fillId="0" borderId="84" xfId="0" applyNumberFormat="1" applyBorder="1" applyAlignment="1">
      <alignment horizontal="center"/>
    </xf>
    <xf numFmtId="172" fontId="0" fillId="0" borderId="85" xfId="0" applyNumberFormat="1" applyBorder="1" applyAlignment="1">
      <alignment horizontal="center"/>
    </xf>
    <xf numFmtId="172" fontId="0" fillId="0" borderId="82" xfId="0" applyNumberFormat="1" applyBorder="1" applyAlignment="1">
      <alignment horizontal="center"/>
    </xf>
    <xf numFmtId="172" fontId="0" fillId="0" borderId="99" xfId="0" applyNumberFormat="1" applyBorder="1" applyAlignment="1">
      <alignment horizontal="center"/>
    </xf>
    <xf numFmtId="172" fontId="0" fillId="0" borderId="105" xfId="0" applyNumberFormat="1" applyBorder="1" applyAlignment="1">
      <alignment horizontal="center"/>
    </xf>
    <xf numFmtId="172" fontId="0" fillId="0" borderId="83" xfId="0" applyNumberFormat="1" applyBorder="1" applyAlignment="1">
      <alignment horizontal="center"/>
    </xf>
    <xf numFmtId="172" fontId="0" fillId="0" borderId="8" xfId="0" applyNumberFormat="1" applyBorder="1" applyAlignment="1">
      <alignment horizontal="center"/>
    </xf>
    <xf numFmtId="172" fontId="0" fillId="0" borderId="106" xfId="0" applyNumberFormat="1" applyBorder="1" applyAlignment="1">
      <alignment horizontal="center"/>
    </xf>
    <xf numFmtId="172" fontId="18" fillId="0" borderId="89" xfId="0" applyNumberFormat="1" applyFont="1" applyBorder="1" applyAlignment="1">
      <alignment horizontal="center" vertical="center"/>
    </xf>
    <xf numFmtId="172" fontId="18" fillId="0" borderId="90" xfId="0" applyNumberFormat="1" applyFont="1" applyBorder="1" applyAlignment="1">
      <alignment horizontal="center" vertical="center"/>
    </xf>
    <xf numFmtId="172" fontId="18" fillId="0" borderId="91" xfId="0" applyNumberFormat="1" applyFont="1" applyBorder="1" applyAlignment="1">
      <alignment horizontal="center" vertical="center"/>
    </xf>
    <xf numFmtId="172" fontId="18" fillId="0" borderId="92" xfId="0" applyNumberFormat="1" applyFont="1" applyBorder="1" applyAlignment="1">
      <alignment horizontal="center" vertical="center"/>
    </xf>
    <xf numFmtId="172" fontId="18" fillId="0" borderId="40" xfId="0" applyNumberFormat="1" applyFont="1" applyBorder="1" applyAlignment="1">
      <alignment horizontal="center" vertical="center"/>
    </xf>
    <xf numFmtId="172" fontId="18" fillId="0" borderId="93" xfId="0" applyNumberFormat="1" applyFont="1" applyBorder="1" applyAlignment="1">
      <alignment horizontal="center" vertical="center"/>
    </xf>
    <xf numFmtId="172" fontId="18" fillId="0" borderId="94" xfId="0" applyNumberFormat="1" applyFont="1" applyBorder="1" applyAlignment="1">
      <alignment horizontal="center" vertical="center"/>
    </xf>
    <xf numFmtId="172" fontId="18" fillId="0" borderId="95" xfId="0" applyNumberFormat="1" applyFont="1" applyBorder="1" applyAlignment="1">
      <alignment horizontal="center" vertical="center"/>
    </xf>
    <xf numFmtId="168" fontId="0" fillId="0" borderId="3" xfId="0" applyNumberFormat="1" applyBorder="1" applyAlignment="1">
      <alignment horizont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83" xfId="0" applyBorder="1" applyAlignment="1">
      <alignment horizontal="center" vertical="center"/>
    </xf>
    <xf numFmtId="4" fontId="18" fillId="0" borderId="103" xfId="0" applyNumberFormat="1" applyFont="1" applyBorder="1" applyAlignment="1">
      <alignment horizontal="center" vertical="center"/>
    </xf>
    <xf numFmtId="172" fontId="18" fillId="0" borderId="103" xfId="0" applyNumberFormat="1" applyFont="1" applyBorder="1" applyAlignment="1">
      <alignment horizontal="center" vertical="center"/>
    </xf>
    <xf numFmtId="0" fontId="0" fillId="2" borderId="0" xfId="0" applyFill="1"/>
    <xf numFmtId="0" fontId="27" fillId="0" borderId="0" xfId="0" applyFont="1"/>
    <xf numFmtId="0" fontId="18" fillId="2" borderId="0" xfId="0" applyFont="1" applyFill="1"/>
    <xf numFmtId="0" fontId="19" fillId="3" borderId="13" xfId="0" applyFont="1" applyFill="1" applyBorder="1" applyAlignment="1">
      <alignment horizontal="center"/>
    </xf>
    <xf numFmtId="0" fontId="19" fillId="3" borderId="12" xfId="0" applyFont="1" applyFill="1" applyBorder="1" applyAlignment="1">
      <alignment horizontal="center"/>
    </xf>
    <xf numFmtId="0" fontId="19" fillId="3" borderId="109" xfId="0" applyFont="1" applyFill="1" applyBorder="1" applyAlignment="1">
      <alignment horizontal="center"/>
    </xf>
    <xf numFmtId="0" fontId="0" fillId="2" borderId="16" xfId="0" applyFill="1" applyBorder="1"/>
    <xf numFmtId="168" fontId="0" fillId="2" borderId="0" xfId="0" applyNumberFormat="1" applyFill="1" applyAlignment="1">
      <alignment horizontal="center"/>
    </xf>
    <xf numFmtId="168" fontId="0" fillId="2" borderId="10" xfId="0" applyNumberFormat="1" applyFill="1" applyBorder="1" applyAlignment="1">
      <alignment horizontal="center"/>
    </xf>
    <xf numFmtId="168" fontId="0" fillId="2" borderId="44" xfId="0" applyNumberFormat="1" applyFill="1" applyBorder="1" applyAlignment="1">
      <alignment horizontal="center"/>
    </xf>
    <xf numFmtId="168" fontId="18" fillId="3" borderId="110" xfId="0" applyNumberFormat="1" applyFont="1" applyFill="1" applyBorder="1" applyAlignment="1">
      <alignment vertical="center"/>
    </xf>
    <xf numFmtId="168" fontId="18" fillId="3" borderId="68" xfId="0" applyNumberFormat="1" applyFont="1" applyFill="1" applyBorder="1" applyAlignment="1">
      <alignment horizontal="center" vertical="center"/>
    </xf>
    <xf numFmtId="168" fontId="18" fillId="3" borderId="67" xfId="0" applyNumberFormat="1" applyFont="1" applyFill="1" applyBorder="1" applyAlignment="1">
      <alignment horizontal="center" vertical="center"/>
    </xf>
    <xf numFmtId="168" fontId="18" fillId="3" borderId="53" xfId="0" applyNumberFormat="1" applyFont="1" applyFill="1" applyBorder="1" applyAlignment="1">
      <alignment horizontal="center" vertical="center"/>
    </xf>
    <xf numFmtId="0" fontId="30" fillId="2" borderId="0" xfId="0" applyFont="1" applyFill="1"/>
    <xf numFmtId="0" fontId="18" fillId="2" borderId="16" xfId="0" applyFont="1" applyFill="1" applyBorder="1" applyAlignment="1">
      <alignment horizontal="center"/>
    </xf>
    <xf numFmtId="0" fontId="19" fillId="2" borderId="0" xfId="0" applyFont="1" applyFill="1" applyAlignment="1">
      <alignment horizontal="center" wrapText="1"/>
    </xf>
    <xf numFmtId="0" fontId="19" fillId="2" borderId="16" xfId="0" applyFont="1" applyFill="1" applyBorder="1" applyAlignment="1">
      <alignment horizontal="center" wrapText="1"/>
    </xf>
    <xf numFmtId="0" fontId="19" fillId="2" borderId="44" xfId="0" applyFont="1" applyFill="1" applyBorder="1" applyAlignment="1">
      <alignment horizontal="center" wrapText="1"/>
    </xf>
    <xf numFmtId="0" fontId="16" fillId="2" borderId="111" xfId="0" applyFont="1" applyFill="1" applyBorder="1" applyAlignment="1">
      <alignment horizontal="left"/>
    </xf>
    <xf numFmtId="0" fontId="19" fillId="2" borderId="16" xfId="0" applyFont="1" applyFill="1" applyBorder="1" applyAlignment="1">
      <alignment horizontal="center"/>
    </xf>
    <xf numFmtId="0" fontId="19" fillId="2" borderId="0" xfId="0" applyFont="1" applyFill="1" applyAlignment="1">
      <alignment horizontal="center"/>
    </xf>
    <xf numFmtId="0" fontId="19" fillId="2" borderId="44" xfId="0" applyFont="1" applyFill="1" applyBorder="1" applyAlignment="1">
      <alignment horizontal="center"/>
    </xf>
    <xf numFmtId="0" fontId="16" fillId="2" borderId="0" xfId="0" applyFont="1" applyFill="1" applyAlignment="1">
      <alignment horizontal="left" vertical="center" wrapText="1"/>
    </xf>
    <xf numFmtId="168" fontId="0" fillId="2" borderId="71" xfId="0" applyNumberFormat="1" applyFill="1" applyBorder="1" applyAlignment="1">
      <alignment horizontal="center"/>
    </xf>
    <xf numFmtId="168" fontId="0" fillId="2" borderId="58" xfId="0" applyNumberFormat="1" applyFill="1" applyBorder="1" applyAlignment="1">
      <alignment horizontal="center"/>
    </xf>
    <xf numFmtId="168" fontId="0" fillId="2" borderId="72" xfId="0" applyNumberFormat="1" applyFill="1" applyBorder="1" applyAlignment="1">
      <alignment horizontal="center"/>
    </xf>
    <xf numFmtId="0" fontId="0" fillId="2" borderId="0" xfId="0" applyFill="1" applyAlignment="1">
      <alignment horizontal="left" vertical="center"/>
    </xf>
    <xf numFmtId="168" fontId="0" fillId="2" borderId="16" xfId="0" applyNumberFormat="1" applyFill="1" applyBorder="1" applyAlignment="1">
      <alignment horizontal="center"/>
    </xf>
    <xf numFmtId="0" fontId="16" fillId="2" borderId="0" xfId="0" applyFont="1" applyFill="1" applyAlignment="1">
      <alignment horizontal="left" vertical="center"/>
    </xf>
    <xf numFmtId="168" fontId="16" fillId="2" borderId="16" xfId="0" applyNumberFormat="1" applyFont="1" applyFill="1" applyBorder="1" applyAlignment="1">
      <alignment horizontal="center"/>
    </xf>
    <xf numFmtId="168" fontId="16" fillId="2" borderId="0" xfId="0" applyNumberFormat="1" applyFont="1" applyFill="1" applyAlignment="1">
      <alignment horizontal="center"/>
    </xf>
    <xf numFmtId="168" fontId="16" fillId="2" borderId="44" xfId="0" applyNumberFormat="1" applyFont="1" applyFill="1" applyBorder="1" applyAlignment="1">
      <alignment horizontal="center"/>
    </xf>
    <xf numFmtId="0" fontId="0" fillId="2" borderId="111" xfId="0" applyFill="1" applyBorder="1"/>
    <xf numFmtId="168" fontId="0" fillId="2" borderId="23" xfId="0" applyNumberFormat="1" applyFill="1" applyBorder="1" applyAlignment="1">
      <alignment horizontal="center"/>
    </xf>
    <xf numFmtId="168" fontId="0" fillId="2" borderId="40" xfId="0" applyNumberFormat="1" applyFill="1" applyBorder="1" applyAlignment="1">
      <alignment horizontal="center"/>
    </xf>
    <xf numFmtId="168" fontId="0" fillId="2" borderId="111" xfId="0" applyNumberFormat="1" applyFill="1" applyBorder="1" applyAlignment="1">
      <alignment horizontal="center"/>
    </xf>
    <xf numFmtId="172" fontId="18" fillId="2" borderId="23" xfId="0" applyNumberFormat="1" applyFont="1" applyFill="1" applyBorder="1" applyAlignment="1">
      <alignment vertical="center"/>
    </xf>
    <xf numFmtId="168" fontId="18" fillId="2" borderId="23" xfId="0" applyNumberFormat="1" applyFont="1" applyFill="1" applyBorder="1" applyAlignment="1">
      <alignment horizontal="center" vertical="center"/>
    </xf>
    <xf numFmtId="168" fontId="18" fillId="2" borderId="40" xfId="0" applyNumberFormat="1" applyFont="1" applyFill="1" applyBorder="1" applyAlignment="1">
      <alignment horizontal="center" vertical="center"/>
    </xf>
    <xf numFmtId="168" fontId="18" fillId="2" borderId="111" xfId="0" applyNumberFormat="1" applyFont="1" applyFill="1" applyBorder="1" applyAlignment="1">
      <alignment horizontal="center" vertical="center"/>
    </xf>
    <xf numFmtId="0" fontId="32" fillId="0" borderId="0" xfId="0" applyFont="1"/>
    <xf numFmtId="0" fontId="18" fillId="0" borderId="0" xfId="0" applyFont="1" applyAlignment="1">
      <alignment wrapText="1"/>
    </xf>
    <xf numFmtId="0" fontId="18" fillId="0" borderId="0" xfId="0" applyFont="1" applyAlignment="1">
      <alignment horizontal="center" vertical="center" wrapText="1"/>
    </xf>
    <xf numFmtId="2" fontId="0" fillId="0" borderId="0" xfId="0" applyNumberFormat="1" applyAlignment="1">
      <alignment horizontal="center"/>
    </xf>
    <xf numFmtId="0" fontId="0" fillId="0" borderId="0" xfId="0" applyAlignment="1">
      <alignment vertical="center" wrapText="1"/>
    </xf>
    <xf numFmtId="0" fontId="19" fillId="0" borderId="0" xfId="0" applyFont="1" applyAlignment="1">
      <alignment horizontal="center" vertical="center" wrapText="1"/>
    </xf>
    <xf numFmtId="0" fontId="0" fillId="0" borderId="0" xfId="0" applyAlignment="1">
      <alignment horizontal="center" vertical="center" wrapText="1"/>
    </xf>
    <xf numFmtId="0" fontId="33" fillId="0" borderId="69" xfId="0" applyFont="1" applyBorder="1" applyAlignment="1">
      <alignment horizontal="center"/>
    </xf>
    <xf numFmtId="0" fontId="33" fillId="0" borderId="25" xfId="0" applyFont="1" applyBorder="1" applyAlignment="1">
      <alignment horizontal="center"/>
    </xf>
    <xf numFmtId="0" fontId="33" fillId="0" borderId="26" xfId="0" applyFont="1" applyBorder="1" applyAlignment="1">
      <alignment horizontal="center"/>
    </xf>
    <xf numFmtId="0" fontId="33" fillId="0" borderId="24" xfId="0" applyFont="1" applyBorder="1" applyAlignment="1">
      <alignment horizontal="center"/>
    </xf>
    <xf numFmtId="0" fontId="33" fillId="0" borderId="19" xfId="0" applyFont="1" applyBorder="1" applyAlignment="1">
      <alignment horizontal="center"/>
    </xf>
    <xf numFmtId="0" fontId="33" fillId="0" borderId="28" xfId="0" applyFont="1" applyBorder="1" applyAlignment="1">
      <alignment horizontal="center"/>
    </xf>
    <xf numFmtId="0" fontId="33" fillId="0" borderId="21" xfId="0" applyFont="1" applyBorder="1" applyAlignment="1">
      <alignment horizontal="center"/>
    </xf>
    <xf numFmtId="0" fontId="33" fillId="0" borderId="0" xfId="0" applyFont="1" applyAlignment="1">
      <alignment horizontal="center"/>
    </xf>
    <xf numFmtId="0" fontId="0" fillId="0" borderId="73" xfId="0" applyBorder="1"/>
    <xf numFmtId="168" fontId="0" fillId="0" borderId="38" xfId="0" applyNumberFormat="1" applyBorder="1" applyAlignment="1">
      <alignment horizontal="center"/>
    </xf>
    <xf numFmtId="168" fontId="0" fillId="0" borderId="9" xfId="0" applyNumberFormat="1" applyBorder="1" applyAlignment="1">
      <alignment horizontal="center"/>
    </xf>
    <xf numFmtId="168" fontId="0" fillId="0" borderId="37" xfId="0" applyNumberFormat="1" applyBorder="1" applyAlignment="1">
      <alignment horizontal="center"/>
    </xf>
    <xf numFmtId="168" fontId="0" fillId="0" borderId="1" xfId="0" applyNumberFormat="1" applyBorder="1" applyAlignment="1">
      <alignment horizontal="center"/>
    </xf>
    <xf numFmtId="0" fontId="0" fillId="0" borderId="112" xfId="0" applyBorder="1"/>
    <xf numFmtId="168" fontId="0" fillId="0" borderId="2" xfId="0" applyNumberFormat="1" applyBorder="1" applyAlignment="1">
      <alignment horizontal="center"/>
    </xf>
    <xf numFmtId="168" fontId="0" fillId="0" borderId="66" xfId="0" applyNumberFormat="1" applyBorder="1" applyAlignment="1">
      <alignment horizontal="center"/>
    </xf>
    <xf numFmtId="168" fontId="0" fillId="0" borderId="43" xfId="0" applyNumberFormat="1" applyBorder="1" applyAlignment="1">
      <alignment horizontal="center"/>
    </xf>
    <xf numFmtId="168" fontId="0" fillId="0" borderId="44" xfId="0" applyNumberFormat="1" applyBorder="1" applyAlignment="1">
      <alignment horizontal="center"/>
    </xf>
    <xf numFmtId="168" fontId="0" fillId="0" borderId="16" xfId="0" applyNumberFormat="1" applyBorder="1" applyAlignment="1">
      <alignment horizontal="center"/>
    </xf>
    <xf numFmtId="168" fontId="0" fillId="0" borderId="4" xfId="0" applyNumberFormat="1" applyBorder="1" applyAlignment="1">
      <alignment horizontal="center"/>
    </xf>
    <xf numFmtId="0" fontId="0" fillId="0" borderId="113" xfId="0" applyBorder="1"/>
    <xf numFmtId="168" fontId="0" fillId="0" borderId="109" xfId="0" applyNumberFormat="1" applyBorder="1" applyAlignment="1">
      <alignment horizontal="center"/>
    </xf>
    <xf numFmtId="168" fontId="0" fillId="0" borderId="17" xfId="0" applyNumberFormat="1" applyBorder="1" applyAlignment="1">
      <alignment horizontal="center"/>
    </xf>
    <xf numFmtId="0" fontId="0" fillId="0" borderId="42" xfId="0" applyBorder="1"/>
    <xf numFmtId="0" fontId="0" fillId="0" borderId="39" xfId="0" applyBorder="1"/>
    <xf numFmtId="168" fontId="0" fillId="0" borderId="3" xfId="0" applyNumberFormat="1" applyBorder="1" applyAlignment="1">
      <alignment horizontal="center" vertical="center"/>
    </xf>
    <xf numFmtId="168" fontId="0" fillId="0" borderId="29" xfId="0" applyNumberFormat="1" applyBorder="1" applyAlignment="1">
      <alignment horizontal="center"/>
    </xf>
    <xf numFmtId="168" fontId="0" fillId="0" borderId="27" xfId="0" applyNumberFormat="1" applyBorder="1" applyAlignment="1">
      <alignment horizontal="center"/>
    </xf>
    <xf numFmtId="172" fontId="0" fillId="0" borderId="0" xfId="0" applyNumberFormat="1" applyAlignment="1">
      <alignment horizontal="center"/>
    </xf>
    <xf numFmtId="172" fontId="0" fillId="0" borderId="0" xfId="0" applyNumberFormat="1" applyAlignment="1">
      <alignment horizontal="center" vertical="center"/>
    </xf>
    <xf numFmtId="168" fontId="0" fillId="0" borderId="114" xfId="0" applyNumberFormat="1" applyBorder="1" applyAlignment="1">
      <alignment horizontal="center"/>
    </xf>
    <xf numFmtId="168" fontId="18" fillId="0" borderId="69" xfId="0" applyNumberFormat="1" applyFont="1" applyBorder="1" applyAlignment="1">
      <alignment horizontal="center"/>
    </xf>
    <xf numFmtId="168" fontId="18" fillId="0" borderId="24" xfId="0" applyNumberFormat="1" applyFont="1" applyBorder="1" applyAlignment="1">
      <alignment horizontal="center"/>
    </xf>
    <xf numFmtId="168" fontId="18" fillId="0" borderId="28" xfId="0" applyNumberFormat="1" applyFont="1" applyBorder="1" applyAlignment="1">
      <alignment horizontal="center"/>
    </xf>
    <xf numFmtId="168" fontId="18" fillId="0" borderId="0" xfId="0" applyNumberFormat="1" applyFont="1" applyAlignment="1">
      <alignment horizontal="center"/>
    </xf>
    <xf numFmtId="172" fontId="18" fillId="0" borderId="0" xfId="0" applyNumberFormat="1" applyFont="1" applyAlignment="1">
      <alignment horizontal="center"/>
    </xf>
    <xf numFmtId="172" fontId="18" fillId="0" borderId="0" xfId="0" applyNumberFormat="1" applyFont="1" applyAlignment="1">
      <alignment horizontal="center" vertical="center"/>
    </xf>
    <xf numFmtId="0" fontId="16" fillId="0" borderId="0" xfId="0" applyFont="1"/>
    <xf numFmtId="2" fontId="0" fillId="0" borderId="0" xfId="0" applyNumberFormat="1"/>
    <xf numFmtId="171" fontId="18" fillId="0" borderId="21" xfId="0" applyNumberFormat="1" applyFont="1" applyBorder="1" applyAlignment="1">
      <alignment horizontal="center"/>
    </xf>
    <xf numFmtId="171" fontId="18" fillId="0" borderId="69" xfId="0" applyNumberFormat="1" applyFont="1" applyBorder="1" applyAlignment="1">
      <alignment horizontal="center"/>
    </xf>
    <xf numFmtId="173" fontId="18" fillId="0" borderId="24" xfId="0" applyNumberFormat="1" applyFont="1" applyBorder="1" applyAlignment="1">
      <alignment horizontal="center"/>
    </xf>
    <xf numFmtId="171" fontId="18" fillId="0" borderId="40" xfId="0" applyNumberFormat="1" applyFont="1" applyBorder="1" applyAlignment="1">
      <alignment horizontal="center"/>
    </xf>
    <xf numFmtId="171" fontId="18" fillId="0" borderId="115" xfId="0" applyNumberFormat="1" applyFont="1" applyBorder="1" applyAlignment="1">
      <alignment horizontal="center"/>
    </xf>
    <xf numFmtId="173" fontId="18" fillId="0" borderId="115" xfId="0" applyNumberFormat="1" applyFont="1" applyBorder="1" applyAlignment="1">
      <alignment horizontal="center"/>
    </xf>
    <xf numFmtId="172" fontId="18" fillId="0" borderId="22" xfId="0" applyNumberFormat="1" applyFont="1" applyBorder="1" applyAlignment="1">
      <alignment vertical="center"/>
    </xf>
    <xf numFmtId="0" fontId="34" fillId="0" borderId="116" xfId="0" applyFont="1" applyBorder="1"/>
    <xf numFmtId="0" fontId="34" fillId="0" borderId="42" xfId="0" applyFont="1" applyBorder="1"/>
    <xf numFmtId="0" fontId="16" fillId="0" borderId="42" xfId="0" applyFont="1" applyBorder="1"/>
    <xf numFmtId="0" fontId="34" fillId="0" borderId="75" xfId="0" applyFont="1" applyBorder="1"/>
    <xf numFmtId="0" fontId="33" fillId="0" borderId="72" xfId="0" applyFont="1" applyBorder="1" applyAlignment="1">
      <alignment horizontal="center"/>
    </xf>
    <xf numFmtId="0" fontId="33" fillId="0" borderId="18" xfId="0" applyFont="1" applyBorder="1" applyAlignment="1">
      <alignment horizontal="center"/>
    </xf>
    <xf numFmtId="0" fontId="33" fillId="0" borderId="71" xfId="0" applyFont="1" applyBorder="1" applyAlignment="1">
      <alignment horizontal="center"/>
    </xf>
    <xf numFmtId="0" fontId="33" fillId="0" borderId="32" xfId="0" applyFont="1" applyBorder="1" applyAlignment="1">
      <alignment horizontal="center"/>
    </xf>
    <xf numFmtId="0" fontId="33" fillId="0" borderId="31" xfId="0" applyFont="1" applyBorder="1" applyAlignment="1">
      <alignment horizontal="center"/>
    </xf>
    <xf numFmtId="0" fontId="33" fillId="0" borderId="30" xfId="0" applyFont="1" applyBorder="1" applyAlignment="1">
      <alignment horizontal="center"/>
    </xf>
    <xf numFmtId="0" fontId="33" fillId="0" borderId="117" xfId="0" applyFont="1" applyBorder="1" applyAlignment="1">
      <alignment horizontal="center"/>
    </xf>
    <xf numFmtId="171" fontId="17" fillId="0" borderId="118" xfId="0" applyNumberFormat="1" applyFont="1" applyFill="1" applyBorder="1" applyAlignment="1">
      <alignment horizontal="center"/>
    </xf>
    <xf numFmtId="171" fontId="17" fillId="0" borderId="48" xfId="0" applyNumberFormat="1" applyFont="1" applyFill="1" applyBorder="1" applyAlignment="1">
      <alignment horizontal="center"/>
    </xf>
    <xf numFmtId="173" fontId="17" fillId="0" borderId="49" xfId="0" applyNumberFormat="1" applyFont="1" applyFill="1" applyBorder="1" applyAlignment="1">
      <alignment horizontal="center"/>
    </xf>
    <xf numFmtId="171" fontId="34" fillId="0" borderId="33" xfId="0" applyNumberFormat="1" applyFont="1" applyFill="1" applyBorder="1" applyAlignment="1">
      <alignment horizontal="center"/>
    </xf>
    <xf numFmtId="171" fontId="34" fillId="0" borderId="15" xfId="0" applyNumberFormat="1" applyFont="1" applyFill="1" applyBorder="1" applyAlignment="1">
      <alignment horizontal="center"/>
    </xf>
    <xf numFmtId="173" fontId="34" fillId="0" borderId="41" xfId="0" applyNumberFormat="1" applyFont="1" applyFill="1" applyBorder="1" applyAlignment="1">
      <alignment horizontal="center"/>
    </xf>
    <xf numFmtId="171" fontId="17" fillId="0" borderId="33" xfId="0" applyNumberFormat="1" applyFont="1" applyFill="1" applyBorder="1" applyAlignment="1">
      <alignment horizontal="center"/>
    </xf>
    <xf numFmtId="171" fontId="17" fillId="0" borderId="15" xfId="0" applyNumberFormat="1" applyFont="1" applyFill="1" applyBorder="1" applyAlignment="1">
      <alignment horizontal="center"/>
    </xf>
    <xf numFmtId="173" fontId="17" fillId="0" borderId="41" xfId="0" applyNumberFormat="1" applyFont="1" applyFill="1" applyBorder="1" applyAlignment="1">
      <alignment horizontal="center"/>
    </xf>
    <xf numFmtId="171" fontId="16" fillId="0" borderId="33" xfId="0" applyNumberFormat="1" applyFont="1" applyFill="1" applyBorder="1" applyAlignment="1">
      <alignment horizontal="center"/>
    </xf>
    <xf numFmtId="171" fontId="16" fillId="0" borderId="15" xfId="0" applyNumberFormat="1" applyFont="1" applyFill="1" applyBorder="1" applyAlignment="1">
      <alignment horizontal="center"/>
    </xf>
    <xf numFmtId="171" fontId="16" fillId="0" borderId="1" xfId="0" applyNumberFormat="1" applyFont="1" applyFill="1" applyBorder="1" applyAlignment="1">
      <alignment horizontal="center"/>
    </xf>
    <xf numFmtId="171" fontId="34" fillId="0" borderId="15" xfId="0" applyNumberFormat="1" applyFont="1" applyFill="1" applyBorder="1" applyAlignment="1">
      <alignment horizontal="center" vertical="center"/>
    </xf>
    <xf numFmtId="173" fontId="34" fillId="0" borderId="41" xfId="0" applyNumberFormat="1" applyFont="1" applyFill="1" applyBorder="1" applyAlignment="1">
      <alignment horizontal="center" vertical="center"/>
    </xf>
    <xf numFmtId="173" fontId="16" fillId="0" borderId="41" xfId="0" applyNumberFormat="1" applyFont="1" applyFill="1" applyBorder="1" applyAlignment="1">
      <alignment horizontal="center"/>
    </xf>
    <xf numFmtId="171" fontId="16" fillId="0" borderId="66" xfId="0" applyNumberFormat="1" applyFont="1" applyFill="1" applyBorder="1" applyAlignment="1">
      <alignment horizontal="center"/>
    </xf>
    <xf numFmtId="171" fontId="16" fillId="0" borderId="3" xfId="0" applyNumberFormat="1" applyFont="1" applyFill="1" applyBorder="1" applyAlignment="1">
      <alignment horizontal="center"/>
    </xf>
    <xf numFmtId="171" fontId="17" fillId="0" borderId="36" xfId="0" applyNumberFormat="1" applyFont="1" applyFill="1" applyBorder="1" applyAlignment="1">
      <alignment horizontal="center"/>
    </xf>
    <xf numFmtId="171" fontId="17" fillId="0" borderId="35" xfId="0" applyNumberFormat="1" applyFont="1" applyFill="1" applyBorder="1" applyAlignment="1">
      <alignment horizontal="center"/>
    </xf>
    <xf numFmtId="173" fontId="17" fillId="0" borderId="34" xfId="0" applyNumberFormat="1" applyFont="1" applyFill="1" applyBorder="1" applyAlignment="1">
      <alignment horizontal="center"/>
    </xf>
    <xf numFmtId="0" fontId="18" fillId="0" borderId="0" xfId="0" applyFont="1" applyAlignment="1">
      <alignment wrapText="1"/>
    </xf>
    <xf numFmtId="0" fontId="18" fillId="0" borderId="0" xfId="0" applyFont="1"/>
    <xf numFmtId="0" fontId="34" fillId="0" borderId="0" xfId="0" applyFont="1"/>
    <xf numFmtId="0" fontId="32" fillId="0" borderId="0" xfId="0" applyFont="1"/>
    <xf numFmtId="0" fontId="1" fillId="0" borderId="0" xfId="0" applyFont="1"/>
    <xf numFmtId="0" fontId="34" fillId="4" borderId="75" xfId="0" applyFont="1" applyFill="1" applyBorder="1"/>
    <xf numFmtId="168" fontId="17" fillId="4" borderId="34" xfId="0" applyNumberFormat="1" applyFont="1" applyFill="1" applyBorder="1" applyAlignment="1">
      <alignment horizontal="center"/>
    </xf>
    <xf numFmtId="168" fontId="17" fillId="4" borderId="35" xfId="0" applyNumberFormat="1" applyFont="1" applyFill="1" applyBorder="1" applyAlignment="1">
      <alignment horizontal="center"/>
    </xf>
    <xf numFmtId="168" fontId="17" fillId="4" borderId="36" xfId="0" applyNumberFormat="1" applyFont="1" applyFill="1" applyBorder="1" applyAlignment="1">
      <alignment horizontal="center"/>
    </xf>
    <xf numFmtId="0" fontId="16" fillId="4" borderId="42" xfId="0" applyFont="1" applyFill="1" applyBorder="1"/>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0" fontId="34" fillId="4" borderId="42" xfId="0" applyFont="1" applyFill="1" applyBorder="1"/>
    <xf numFmtId="168" fontId="0" fillId="4" borderId="41" xfId="0" applyNumberFormat="1" applyFill="1" applyBorder="1" applyAlignment="1">
      <alignment horizontal="center"/>
    </xf>
    <xf numFmtId="168" fontId="0" fillId="4" borderId="15" xfId="0" applyNumberFormat="1" applyFill="1" applyBorder="1" applyAlignment="1">
      <alignment horizontal="center"/>
    </xf>
    <xf numFmtId="168" fontId="34" fillId="4" borderId="33" xfId="0" applyNumberFormat="1" applyFont="1" applyFill="1" applyBorder="1" applyAlignment="1">
      <alignment horizontal="center"/>
    </xf>
    <xf numFmtId="168" fontId="0" fillId="4" borderId="33" xfId="0" applyNumberForma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16" fillId="4" borderId="15" xfId="0" applyNumberFormat="1" applyFont="1" applyFill="1" applyBorder="1" applyAlignment="1">
      <alignment horizontal="center"/>
    </xf>
    <xf numFmtId="168" fontId="16"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168" fontId="34" fillId="4" borderId="41" xfId="0" applyNumberFormat="1" applyFont="1" applyFill="1" applyBorder="1" applyAlignment="1">
      <alignment horizontal="center"/>
    </xf>
    <xf numFmtId="168" fontId="34" fillId="4" borderId="15" xfId="0" applyNumberFormat="1" applyFont="1" applyFill="1" applyBorder="1" applyAlignment="1">
      <alignment horizontal="center"/>
    </xf>
    <xf numFmtId="168" fontId="34" fillId="4" borderId="33" xfId="0" applyNumberFormat="1" applyFont="1" applyFill="1" applyBorder="1" applyAlignment="1">
      <alignment horizontal="center"/>
    </xf>
    <xf numFmtId="0" fontId="34" fillId="4" borderId="116" xfId="0" applyFont="1" applyFill="1" applyBorder="1"/>
    <xf numFmtId="168" fontId="18" fillId="0" borderId="115" xfId="0" applyNumberFormat="1" applyFont="1" applyBorder="1" applyAlignment="1">
      <alignment horizontal="center"/>
    </xf>
    <xf numFmtId="168" fontId="0" fillId="0" borderId="0" xfId="0" applyNumberFormat="1"/>
    <xf numFmtId="2" fontId="0" fillId="0" borderId="0" xfId="0" applyNumberFormat="1"/>
    <xf numFmtId="0" fontId="0" fillId="0" borderId="0" xfId="0" applyFill="1" applyBorder="1" applyAlignment="1">
      <alignment vertical="center"/>
    </xf>
    <xf numFmtId="0" fontId="0" fillId="0" borderId="0" xfId="0" applyFill="1" applyBorder="1" applyAlignment="1">
      <alignment horizontal="right" vertical="center"/>
    </xf>
    <xf numFmtId="0" fontId="12" fillId="0" borderId="0" xfId="0" applyFont="1" applyFill="1" applyBorder="1" applyAlignment="1">
      <alignment vertical="center"/>
    </xf>
    <xf numFmtId="167" fontId="0" fillId="0" borderId="0" xfId="0" applyNumberFormat="1" applyFill="1" applyBorder="1" applyAlignment="1">
      <alignment vertical="center"/>
    </xf>
    <xf numFmtId="0" fontId="0" fillId="0" borderId="0" xfId="0" applyFill="1" applyBorder="1" applyAlignment="1">
      <alignment horizontal="left" vertical="center"/>
    </xf>
    <xf numFmtId="0" fontId="0" fillId="0" borderId="0" xfId="0" applyFill="1" applyBorder="1" applyAlignment="1">
      <alignment horizontal="left"/>
    </xf>
    <xf numFmtId="168" fontId="0" fillId="0" borderId="0" xfId="0" applyNumberFormat="1" applyFill="1" applyBorder="1" applyAlignment="1">
      <alignment vertical="center"/>
    </xf>
    <xf numFmtId="166" fontId="0" fillId="0" borderId="0" xfId="0" applyNumberFormat="1" applyFill="1" applyBorder="1" applyAlignment="1">
      <alignment vertical="center"/>
    </xf>
    <xf numFmtId="0" fontId="0" fillId="0" borderId="75" xfId="0" applyBorder="1"/>
    <xf numFmtId="0" fontId="36" fillId="0" borderId="0" xfId="2"/>
    <xf numFmtId="0" fontId="37" fillId="0" borderId="0" xfId="0" applyFont="1" applyAlignment="1">
      <alignment horizontal="right"/>
    </xf>
    <xf numFmtId="0" fontId="37" fillId="0" borderId="0" xfId="0" applyFont="1"/>
    <xf numFmtId="0" fontId="38" fillId="0" borderId="0" xfId="0" applyFont="1"/>
    <xf numFmtId="0" fontId="0" fillId="0" borderId="0" xfId="0" applyFill="1" applyBorder="1" applyAlignment="1">
      <alignment vertical="top"/>
    </xf>
    <xf numFmtId="0" fontId="39" fillId="0" borderId="0" xfId="0" applyFont="1" applyAlignment="1">
      <alignment vertical="top"/>
    </xf>
    <xf numFmtId="0" fontId="37" fillId="0" borderId="0" xfId="0" applyFont="1" applyAlignment="1">
      <alignment vertical="top"/>
    </xf>
    <xf numFmtId="0" fontId="38" fillId="0" borderId="0" xfId="0" applyFont="1" applyAlignment="1">
      <alignment vertical="top"/>
    </xf>
    <xf numFmtId="0" fontId="39" fillId="0" borderId="0" xfId="0" applyFont="1" applyAlignment="1">
      <alignment vertical="top" wrapText="1"/>
    </xf>
    <xf numFmtId="0" fontId="40" fillId="0" borderId="0" xfId="2" applyFont="1"/>
    <xf numFmtId="0" fontId="37" fillId="0" borderId="0" xfId="0" applyFont="1" applyAlignment="1">
      <alignment horizontal="left" wrapText="1"/>
    </xf>
    <xf numFmtId="0" fontId="37" fillId="0" borderId="0" xfId="0" applyFont="1" applyAlignment="1">
      <alignment horizontal="left" wrapText="1"/>
    </xf>
    <xf numFmtId="0" fontId="38" fillId="0" borderId="0" xfId="1" applyFont="1" applyAlignment="1">
      <alignment horizontal="left"/>
    </xf>
    <xf numFmtId="0" fontId="41" fillId="0" borderId="0" xfId="0" applyFont="1" applyAlignment="1">
      <alignment horizontal="left" wrapText="1"/>
    </xf>
    <xf numFmtId="3" fontId="9" fillId="0" borderId="13" xfId="0" applyNumberFormat="1" applyFont="1" applyBorder="1" applyAlignment="1">
      <alignment horizontal="center"/>
    </xf>
    <xf numFmtId="0" fontId="0" fillId="0" borderId="13" xfId="0" applyBorder="1"/>
    <xf numFmtId="0" fontId="0" fillId="0" borderId="14" xfId="0" applyBorder="1"/>
    <xf numFmtId="165" fontId="0" fillId="0" borderId="6" xfId="0" applyNumberFormat="1" applyBorder="1" applyAlignment="1">
      <alignment horizontal="center"/>
    </xf>
    <xf numFmtId="0" fontId="0" fillId="0" borderId="7" xfId="0" applyBorder="1"/>
    <xf numFmtId="0" fontId="0" fillId="0" borderId="8" xfId="0" applyBorder="1"/>
    <xf numFmtId="165" fontId="0" fillId="0" borderId="10" xfId="0" applyNumberFormat="1" applyBorder="1" applyAlignment="1">
      <alignment horizontal="center"/>
    </xf>
    <xf numFmtId="0" fontId="0" fillId="0" borderId="0" xfId="0"/>
    <xf numFmtId="0" fontId="0" fillId="0" borderId="11" xfId="0" applyBorder="1"/>
    <xf numFmtId="0" fontId="5" fillId="0" borderId="1" xfId="0" applyFont="1" applyBorder="1" applyAlignment="1">
      <alignment horizontal="center"/>
    </xf>
    <xf numFmtId="0" fontId="0" fillId="0" borderId="2" xfId="0" applyBorder="1"/>
    <xf numFmtId="0" fontId="0" fillId="0" borderId="3" xfId="0" applyBorder="1"/>
    <xf numFmtId="0" fontId="7" fillId="0" borderId="1" xfId="0" applyFont="1" applyBorder="1" applyAlignment="1">
      <alignment horizontal="center"/>
    </xf>
    <xf numFmtId="0" fontId="0" fillId="0" borderId="2" xfId="0" applyBorder="1" applyAlignment="1">
      <alignment horizontal="center"/>
    </xf>
    <xf numFmtId="0" fontId="5" fillId="0" borderId="6" xfId="0" applyFont="1" applyBorder="1" applyAlignment="1">
      <alignment horizontal="center" vertical="top"/>
    </xf>
    <xf numFmtId="0" fontId="0" fillId="0" borderId="7" xfId="0" applyBorder="1" applyAlignment="1">
      <alignment vertical="top"/>
    </xf>
    <xf numFmtId="0" fontId="0" fillId="0" borderId="8" xfId="0" applyBorder="1" applyAlignment="1">
      <alignment vertical="top"/>
    </xf>
    <xf numFmtId="0" fontId="9"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9" fillId="0" borderId="10" xfId="0" applyFont="1" applyBorder="1" applyAlignment="1">
      <alignment horizontal="center" wrapText="1"/>
    </xf>
    <xf numFmtId="0" fontId="0" fillId="0" borderId="0" xfId="0" applyAlignment="1">
      <alignment horizontal="center"/>
    </xf>
    <xf numFmtId="0" fontId="0" fillId="0" borderId="11" xfId="0" applyBorder="1" applyAlignment="1">
      <alignment horizontal="center"/>
    </xf>
    <xf numFmtId="0" fontId="5" fillId="0" borderId="10" xfId="0" applyFont="1" applyBorder="1" applyAlignment="1">
      <alignment horizontal="center"/>
    </xf>
    <xf numFmtId="0" fontId="0" fillId="0" borderId="62" xfId="0" applyBorder="1"/>
    <xf numFmtId="0" fontId="0" fillId="0" borderId="45" xfId="0" applyBorder="1"/>
    <xf numFmtId="0" fontId="0" fillId="0" borderId="1" xfId="0" applyBorder="1" applyAlignment="1">
      <alignment horizontal="center" vertical="center"/>
    </xf>
    <xf numFmtId="0" fontId="0" fillId="0" borderId="2" xfId="0" applyBorder="1" applyAlignment="1">
      <alignment horizontal="center" vertical="center"/>
    </xf>
    <xf numFmtId="0" fontId="0" fillId="0" borderId="66" xfId="0" applyBorder="1" applyAlignment="1">
      <alignment horizontal="center" vertical="center"/>
    </xf>
    <xf numFmtId="0" fontId="0" fillId="0" borderId="18" xfId="0" applyBorder="1"/>
    <xf numFmtId="0" fontId="0" fillId="0" borderId="73" xfId="0" applyBorder="1"/>
    <xf numFmtId="0" fontId="0" fillId="0" borderId="22" xfId="0" applyBorder="1"/>
    <xf numFmtId="0" fontId="18" fillId="0" borderId="71" xfId="0" applyFont="1" applyBorder="1" applyAlignment="1">
      <alignment horizontal="center"/>
    </xf>
    <xf numFmtId="0" fontId="18" fillId="0" borderId="58" xfId="0" applyFont="1" applyBorder="1" applyAlignment="1">
      <alignment horizontal="center"/>
    </xf>
    <xf numFmtId="0" fontId="18" fillId="0" borderId="72" xfId="0" applyFont="1" applyBorder="1" applyAlignment="1">
      <alignment horizontal="center"/>
    </xf>
    <xf numFmtId="0" fontId="18" fillId="0" borderId="19" xfId="0" applyFont="1" applyBorder="1" applyAlignment="1">
      <alignment horizontal="center" wrapText="1"/>
    </xf>
    <xf numFmtId="0" fontId="18" fillId="0" borderId="20" xfId="0" applyFont="1" applyBorder="1" applyAlignment="1">
      <alignment horizontal="center" wrapText="1"/>
    </xf>
    <xf numFmtId="0" fontId="18" fillId="0" borderId="21" xfId="0" applyFont="1" applyBorder="1" applyAlignment="1">
      <alignment horizont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wrapText="1"/>
    </xf>
    <xf numFmtId="0" fontId="0" fillId="0" borderId="21" xfId="0" applyBorder="1" applyAlignment="1">
      <alignment horizont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21" fillId="0" borderId="54" xfId="0" applyFont="1" applyBorder="1" applyAlignment="1">
      <alignment vertical="center"/>
    </xf>
    <xf numFmtId="0" fontId="22" fillId="0" borderId="55" xfId="0" applyFont="1" applyBorder="1" applyAlignment="1">
      <alignment vertical="center"/>
    </xf>
    <xf numFmtId="0" fontId="22" fillId="0" borderId="56" xfId="0" applyFont="1" applyBorder="1" applyAlignment="1">
      <alignment vertical="center"/>
    </xf>
    <xf numFmtId="0" fontId="21" fillId="0" borderId="57" xfId="0" applyFont="1" applyBorder="1" applyAlignment="1">
      <alignment horizontal="center" vertical="top" wrapText="1"/>
    </xf>
    <xf numFmtId="0" fontId="0" fillId="0" borderId="58" xfId="0" applyBorder="1" applyAlignment="1">
      <alignment horizontal="center" vertical="top" wrapText="1"/>
    </xf>
    <xf numFmtId="0" fontId="0" fillId="0" borderId="59" xfId="0" applyBorder="1" applyAlignment="1">
      <alignment horizontal="center" vertical="top" wrapText="1"/>
    </xf>
    <xf numFmtId="0" fontId="21" fillId="0" borderId="60"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61" xfId="0" applyFont="1" applyBorder="1" applyAlignment="1">
      <alignment horizontal="center" vertical="center" wrapText="1"/>
    </xf>
    <xf numFmtId="15" fontId="0" fillId="0" borderId="63" xfId="0" applyNumberFormat="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96" xfId="0" applyBorder="1"/>
    <xf numFmtId="0" fontId="0" fillId="0" borderId="64" xfId="0" applyBorder="1"/>
    <xf numFmtId="0" fontId="0" fillId="0" borderId="97" xfId="0" applyBorder="1"/>
    <xf numFmtId="0" fontId="0" fillId="0" borderId="98" xfId="0" applyBorder="1"/>
    <xf numFmtId="0" fontId="0" fillId="0" borderId="99" xfId="0" applyBorder="1"/>
    <xf numFmtId="0" fontId="0" fillId="0" borderId="86" xfId="0" applyBorder="1"/>
    <xf numFmtId="0" fontId="0" fillId="0" borderId="84"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18" fillId="2" borderId="89" xfId="0" applyFont="1" applyFill="1" applyBorder="1"/>
    <xf numFmtId="0" fontId="18" fillId="2" borderId="101" xfId="0" applyFont="1" applyFill="1" applyBorder="1"/>
    <xf numFmtId="0" fontId="18" fillId="2" borderId="102" xfId="0" applyFont="1" applyFill="1" applyBorder="1"/>
    <xf numFmtId="0" fontId="0" fillId="0" borderId="94" xfId="0" applyBorder="1"/>
    <xf numFmtId="0" fontId="0" fillId="0" borderId="101" xfId="0" applyBorder="1"/>
    <xf numFmtId="0" fontId="0" fillId="0" borderId="91" xfId="0" applyBorder="1"/>
    <xf numFmtId="0" fontId="0" fillId="0" borderId="107" xfId="0" applyBorder="1"/>
    <xf numFmtId="0" fontId="0" fillId="0" borderId="43" xfId="0" applyBorder="1"/>
    <xf numFmtId="0" fontId="0" fillId="3" borderId="71" xfId="0" applyFill="1" applyBorder="1" applyAlignment="1">
      <alignment horizontal="left"/>
    </xf>
    <xf numFmtId="0" fontId="0" fillId="3" borderId="17" xfId="0" applyFill="1" applyBorder="1" applyAlignment="1">
      <alignment horizontal="left"/>
    </xf>
    <xf numFmtId="0" fontId="0" fillId="3" borderId="58" xfId="0" applyFill="1" applyBorder="1" applyAlignment="1">
      <alignment horizontal="center" vertical="center" wrapText="1"/>
    </xf>
    <xf numFmtId="0" fontId="0" fillId="3" borderId="108" xfId="0" applyFill="1" applyBorder="1" applyAlignment="1">
      <alignment horizontal="center" vertical="center" wrapText="1"/>
    </xf>
    <xf numFmtId="0" fontId="0" fillId="3" borderId="72" xfId="0" applyFill="1" applyBorder="1" applyAlignment="1">
      <alignment horizontal="center" vertical="center" wrapText="1"/>
    </xf>
    <xf numFmtId="0" fontId="0" fillId="2" borderId="71"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72" xfId="0" applyFill="1" applyBorder="1" applyAlignment="1">
      <alignment horizontal="center" vertical="center" wrapText="1"/>
    </xf>
    <xf numFmtId="0" fontId="18" fillId="0" borderId="18" xfId="0" applyFont="1" applyBorder="1" applyAlignment="1">
      <alignment horizontal="center" wrapText="1"/>
    </xf>
    <xf numFmtId="0" fontId="18" fillId="0" borderId="73" xfId="0" applyFont="1" applyBorder="1" applyAlignment="1">
      <alignment horizontal="center" wrapText="1"/>
    </xf>
    <xf numFmtId="0" fontId="18" fillId="0" borderId="22" xfId="0" applyFont="1" applyBorder="1" applyAlignment="1">
      <alignment horizontal="center" wrapText="1"/>
    </xf>
    <xf numFmtId="0" fontId="18" fillId="0" borderId="69"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4"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9" xfId="0" applyFont="1" applyBorder="1" applyAlignment="1">
      <alignment horizontal="center" vertical="center" wrapText="1"/>
    </xf>
  </cellXfs>
  <cellStyles count="3">
    <cellStyle name="Heading 1 2" xfId="2" xr:uid="{2624CFB7-B898-4152-AFEF-1E3324CE3531}"/>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mbie.govt.nz" TargetMode="External"/></Relationships>
</file>

<file path=xl/drawings/drawing1.xml><?xml version="1.0" encoding="utf-8"?>
<xdr:wsDr xmlns:xdr="http://schemas.openxmlformats.org/drawingml/2006/spreadsheetDrawing" xmlns:a="http://schemas.openxmlformats.org/drawingml/2006/main">
  <xdr:twoCellAnchor>
    <xdr:from>
      <xdr:col>2</xdr:col>
      <xdr:colOff>2026078</xdr:colOff>
      <xdr:row>0</xdr:row>
      <xdr:rowOff>28575</xdr:rowOff>
    </xdr:from>
    <xdr:to>
      <xdr:col>3</xdr:col>
      <xdr:colOff>338581</xdr:colOff>
      <xdr:row>4</xdr:row>
      <xdr:rowOff>295275</xdr:rowOff>
    </xdr:to>
    <xdr:pic>
      <xdr:nvPicPr>
        <xdr:cNvPr id="2" name="Picture 1">
          <a:hlinkClick xmlns:r="http://schemas.openxmlformats.org/officeDocument/2006/relationships" r:id="rId1"/>
          <a:extLst>
            <a:ext uri="{FF2B5EF4-FFF2-40B4-BE49-F238E27FC236}">
              <a16:creationId xmlns:a16="http://schemas.microsoft.com/office/drawing/2014/main" id="{61D45705-9786-468D-A1C1-3396B982B6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4588303" y="28575"/>
          <a:ext cx="3770328"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19</xdr:row>
      <xdr:rowOff>0</xdr:rowOff>
    </xdr:from>
    <xdr:to>
      <xdr:col>2</xdr:col>
      <xdr:colOff>0</xdr:colOff>
      <xdr:row>19</xdr:row>
      <xdr:rowOff>0</xdr:rowOff>
    </xdr:to>
    <xdr:sp macro="" textlink="">
      <xdr:nvSpPr>
        <xdr:cNvPr id="2" name="Text 1">
          <a:extLst>
            <a:ext uri="{FF2B5EF4-FFF2-40B4-BE49-F238E27FC236}">
              <a16:creationId xmlns:a16="http://schemas.microsoft.com/office/drawing/2014/main" id="{29E91825-4E87-406A-9B9E-2C21489BD620}"/>
            </a:ext>
          </a:extLst>
        </xdr:cNvPr>
        <xdr:cNvSpPr txBox="1">
          <a:spLocks noChangeArrowheads="1"/>
        </xdr:cNvSpPr>
      </xdr:nvSpPr>
      <xdr:spPr bwMode="auto">
        <a:xfrm>
          <a:off x="3867150" y="4676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Initial (original</a:t>
          </a:r>
          <a:r>
            <a:rPr lang="en-NZ" sz="1000" b="0" i="0" u="none" strike="noStrike" baseline="30000">
              <a:solidFill>
                <a:srgbClr val="000000"/>
              </a:solidFill>
              <a:latin typeface="Arial"/>
              <a:cs typeface="Arial"/>
            </a:rPr>
            <a:t>1</a:t>
          </a:r>
          <a:r>
            <a:rPr lang="en-NZ" sz="1000" b="0" i="0" u="none" strike="noStrike" baseline="0">
              <a:solidFill>
                <a:srgbClr val="000000"/>
              </a:solidFill>
              <a:latin typeface="Arial"/>
              <a:cs typeface="Arial"/>
            </a:rPr>
            <a:t>)</a:t>
          </a:r>
        </a:p>
      </xdr:txBody>
    </xdr:sp>
    <xdr:clientData/>
  </xdr:twoCellAnchor>
  <xdr:twoCellAnchor>
    <xdr:from>
      <xdr:col>2</xdr:col>
      <xdr:colOff>0</xdr:colOff>
      <xdr:row>19</xdr:row>
      <xdr:rowOff>0</xdr:rowOff>
    </xdr:from>
    <xdr:to>
      <xdr:col>2</xdr:col>
      <xdr:colOff>0</xdr:colOff>
      <xdr:row>19</xdr:row>
      <xdr:rowOff>0</xdr:rowOff>
    </xdr:to>
    <xdr:sp macro="" textlink="">
      <xdr:nvSpPr>
        <xdr:cNvPr id="3" name="Text 9">
          <a:extLst>
            <a:ext uri="{FF2B5EF4-FFF2-40B4-BE49-F238E27FC236}">
              <a16:creationId xmlns:a16="http://schemas.microsoft.com/office/drawing/2014/main" id="{51F860EE-AF22-44A4-890E-8CC17B44C164}"/>
            </a:ext>
          </a:extLst>
        </xdr:cNvPr>
        <xdr:cNvSpPr txBox="1">
          <a:spLocks noChangeArrowheads="1"/>
        </xdr:cNvSpPr>
      </xdr:nvSpPr>
      <xdr:spPr bwMode="auto">
        <a:xfrm>
          <a:off x="3867150" y="4676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22860" anchor="ctr" upright="1"/>
        <a:lstStyle/>
        <a:p>
          <a:pPr algn="r" rtl="0">
            <a:defRPr sz="1000"/>
          </a:pPr>
          <a:r>
            <a:rPr lang="en-NZ" sz="1000" b="0" i="0" u="none" strike="noStrike" baseline="30000">
              <a:solidFill>
                <a:srgbClr val="000000"/>
              </a:solidFill>
              <a:latin typeface="Arial"/>
              <a:cs typeface="Arial"/>
            </a:rPr>
            <a:t>5</a:t>
          </a:r>
        </a:p>
      </xdr:txBody>
    </xdr:sp>
    <xdr:clientData/>
  </xdr:twoCellAnchor>
  <xdr:twoCellAnchor>
    <xdr:from>
      <xdr:col>5</xdr:col>
      <xdr:colOff>0</xdr:colOff>
      <xdr:row>19</xdr:row>
      <xdr:rowOff>0</xdr:rowOff>
    </xdr:from>
    <xdr:to>
      <xdr:col>5</xdr:col>
      <xdr:colOff>0</xdr:colOff>
      <xdr:row>19</xdr:row>
      <xdr:rowOff>0</xdr:rowOff>
    </xdr:to>
    <xdr:sp macro="" textlink="">
      <xdr:nvSpPr>
        <xdr:cNvPr id="4" name="Text 12">
          <a:extLst>
            <a:ext uri="{FF2B5EF4-FFF2-40B4-BE49-F238E27FC236}">
              <a16:creationId xmlns:a16="http://schemas.microsoft.com/office/drawing/2014/main" id="{33201329-7137-44E6-94B5-DFCA13D51B89}"/>
            </a:ext>
          </a:extLst>
        </xdr:cNvPr>
        <xdr:cNvSpPr txBox="1">
          <a:spLocks noChangeArrowheads="1"/>
        </xdr:cNvSpPr>
      </xdr:nvSpPr>
      <xdr:spPr bwMode="auto">
        <a:xfrm>
          <a:off x="6810375" y="4676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Daily production</a:t>
          </a:r>
        </a:p>
      </xdr:txBody>
    </xdr:sp>
    <xdr:clientData/>
  </xdr:twoCellAnchor>
  <xdr:twoCellAnchor>
    <xdr:from>
      <xdr:col>5</xdr:col>
      <xdr:colOff>0</xdr:colOff>
      <xdr:row>19</xdr:row>
      <xdr:rowOff>0</xdr:rowOff>
    </xdr:from>
    <xdr:to>
      <xdr:col>6</xdr:col>
      <xdr:colOff>0</xdr:colOff>
      <xdr:row>19</xdr:row>
      <xdr:rowOff>0</xdr:rowOff>
    </xdr:to>
    <xdr:sp macro="" textlink="">
      <xdr:nvSpPr>
        <xdr:cNvPr id="5" name="Text 13">
          <a:extLst>
            <a:ext uri="{FF2B5EF4-FFF2-40B4-BE49-F238E27FC236}">
              <a16:creationId xmlns:a16="http://schemas.microsoft.com/office/drawing/2014/main" id="{A57C6CBF-0A7A-435C-9E70-D75B3A08CB9B}"/>
            </a:ext>
          </a:extLst>
        </xdr:cNvPr>
        <xdr:cNvSpPr txBox="1">
          <a:spLocks noChangeArrowheads="1"/>
        </xdr:cNvSpPr>
      </xdr:nvSpPr>
      <xdr:spPr bwMode="auto">
        <a:xfrm>
          <a:off x="6810375" y="4676775"/>
          <a:ext cx="9810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As at 1 January 1998</a:t>
          </a:r>
        </a:p>
      </xdr:txBody>
    </xdr:sp>
    <xdr:clientData/>
  </xdr:twoCellAnchor>
  <xdr:twoCellAnchor>
    <xdr:from>
      <xdr:col>5</xdr:col>
      <xdr:colOff>0</xdr:colOff>
      <xdr:row>19</xdr:row>
      <xdr:rowOff>0</xdr:rowOff>
    </xdr:from>
    <xdr:to>
      <xdr:col>5</xdr:col>
      <xdr:colOff>0</xdr:colOff>
      <xdr:row>19</xdr:row>
      <xdr:rowOff>0</xdr:rowOff>
    </xdr:to>
    <xdr:sp macro="" textlink="">
      <xdr:nvSpPr>
        <xdr:cNvPr id="6" name="Text 20">
          <a:extLst>
            <a:ext uri="{FF2B5EF4-FFF2-40B4-BE49-F238E27FC236}">
              <a16:creationId xmlns:a16="http://schemas.microsoft.com/office/drawing/2014/main" id="{F40F33AD-E3DF-4DE2-BC9A-3C978EB94D6E}"/>
            </a:ext>
          </a:extLst>
        </xdr:cNvPr>
        <xdr:cNvSpPr txBox="1">
          <a:spLocks noChangeArrowheads="1"/>
        </xdr:cNvSpPr>
      </xdr:nvSpPr>
      <xdr:spPr bwMode="auto">
        <a:xfrm>
          <a:off x="6810375" y="4676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22860" anchor="ctr" upright="1"/>
        <a:lstStyle/>
        <a:p>
          <a:pPr algn="r" rtl="0">
            <a:defRPr sz="1000"/>
          </a:pPr>
          <a:r>
            <a:rPr lang="en-NZ" sz="1000" b="0" i="0" u="none" strike="noStrike" baseline="30000">
              <a:solidFill>
                <a:srgbClr val="000000"/>
              </a:solidFill>
              <a:latin typeface="Arial"/>
              <a:cs typeface="Arial"/>
            </a:rPr>
            <a:t>6</a:t>
          </a:r>
        </a:p>
      </xdr:txBody>
    </xdr:sp>
    <xdr:clientData/>
  </xdr:twoCellAnchor>
  <xdr:twoCellAnchor>
    <xdr:from>
      <xdr:col>5</xdr:col>
      <xdr:colOff>0</xdr:colOff>
      <xdr:row>19</xdr:row>
      <xdr:rowOff>0</xdr:rowOff>
    </xdr:from>
    <xdr:to>
      <xdr:col>5</xdr:col>
      <xdr:colOff>0</xdr:colOff>
      <xdr:row>19</xdr:row>
      <xdr:rowOff>0</xdr:rowOff>
    </xdr:to>
    <xdr:sp macro="" textlink="">
      <xdr:nvSpPr>
        <xdr:cNvPr id="7" name="Text 23">
          <a:extLst>
            <a:ext uri="{FF2B5EF4-FFF2-40B4-BE49-F238E27FC236}">
              <a16:creationId xmlns:a16="http://schemas.microsoft.com/office/drawing/2014/main" id="{AA1C6948-9BFE-4994-882A-65E114DF1918}"/>
            </a:ext>
          </a:extLst>
        </xdr:cNvPr>
        <xdr:cNvSpPr txBox="1">
          <a:spLocks noChangeArrowheads="1"/>
        </xdr:cNvSpPr>
      </xdr:nvSpPr>
      <xdr:spPr bwMode="auto">
        <a:xfrm>
          <a:off x="6810375" y="4676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1" i="0" u="none" strike="noStrike" baseline="0">
              <a:solidFill>
                <a:srgbClr val="000000"/>
              </a:solidFill>
              <a:latin typeface="Arial"/>
              <a:cs typeface="Arial"/>
            </a:rPr>
            <a:t>Discovery date</a:t>
          </a:r>
        </a:p>
      </xdr:txBody>
    </xdr:sp>
    <xdr:clientData/>
  </xdr:twoCellAnchor>
  <xdr:twoCellAnchor>
    <xdr:from>
      <xdr:col>5</xdr:col>
      <xdr:colOff>0</xdr:colOff>
      <xdr:row>19</xdr:row>
      <xdr:rowOff>0</xdr:rowOff>
    </xdr:from>
    <xdr:to>
      <xdr:col>5</xdr:col>
      <xdr:colOff>0</xdr:colOff>
      <xdr:row>19</xdr:row>
      <xdr:rowOff>0</xdr:rowOff>
    </xdr:to>
    <xdr:sp macro="" textlink="">
      <xdr:nvSpPr>
        <xdr:cNvPr id="8" name="Text 24">
          <a:extLst>
            <a:ext uri="{FF2B5EF4-FFF2-40B4-BE49-F238E27FC236}">
              <a16:creationId xmlns:a16="http://schemas.microsoft.com/office/drawing/2014/main" id="{5B8E1EE2-4462-4F29-AD52-585AF2B32CA7}"/>
            </a:ext>
          </a:extLst>
        </xdr:cNvPr>
        <xdr:cNvSpPr txBox="1">
          <a:spLocks noChangeArrowheads="1"/>
        </xdr:cNvSpPr>
      </xdr:nvSpPr>
      <xdr:spPr bwMode="auto">
        <a:xfrm>
          <a:off x="6810375" y="4676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1" i="0" u="none" strike="noStrike" baseline="0">
              <a:solidFill>
                <a:srgbClr val="000000"/>
              </a:solidFill>
              <a:latin typeface="Arial"/>
              <a:cs typeface="Arial"/>
            </a:rPr>
            <a:t>Geological Unit</a:t>
          </a:r>
        </a:p>
      </xdr:txBody>
    </xdr:sp>
    <xdr:clientData/>
  </xdr:twoCellAnchor>
  <xdr:twoCellAnchor>
    <xdr:from>
      <xdr:col>5</xdr:col>
      <xdr:colOff>0</xdr:colOff>
      <xdr:row>19</xdr:row>
      <xdr:rowOff>0</xdr:rowOff>
    </xdr:from>
    <xdr:to>
      <xdr:col>5</xdr:col>
      <xdr:colOff>0</xdr:colOff>
      <xdr:row>19</xdr:row>
      <xdr:rowOff>0</xdr:rowOff>
    </xdr:to>
    <xdr:sp macro="" textlink="">
      <xdr:nvSpPr>
        <xdr:cNvPr id="9" name="Text 29">
          <a:extLst>
            <a:ext uri="{FF2B5EF4-FFF2-40B4-BE49-F238E27FC236}">
              <a16:creationId xmlns:a16="http://schemas.microsoft.com/office/drawing/2014/main" id="{412DEA40-9309-43AE-8831-05C31B4832F7}"/>
            </a:ext>
          </a:extLst>
        </xdr:cNvPr>
        <xdr:cNvSpPr txBox="1">
          <a:spLocks noChangeArrowheads="1"/>
        </xdr:cNvSpPr>
      </xdr:nvSpPr>
      <xdr:spPr bwMode="auto">
        <a:xfrm>
          <a:off x="6810375" y="4676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Conversion Factor</a:t>
          </a:r>
        </a:p>
      </xdr:txBody>
    </xdr:sp>
    <xdr:clientData/>
  </xdr:twoCellAnchor>
  <xdr:twoCellAnchor>
    <xdr:from>
      <xdr:col>5</xdr:col>
      <xdr:colOff>0</xdr:colOff>
      <xdr:row>19</xdr:row>
      <xdr:rowOff>0</xdr:rowOff>
    </xdr:from>
    <xdr:to>
      <xdr:col>5</xdr:col>
      <xdr:colOff>0</xdr:colOff>
      <xdr:row>19</xdr:row>
      <xdr:rowOff>0</xdr:rowOff>
    </xdr:to>
    <xdr:sp macro="" textlink="">
      <xdr:nvSpPr>
        <xdr:cNvPr id="10" name="Text 31">
          <a:extLst>
            <a:ext uri="{FF2B5EF4-FFF2-40B4-BE49-F238E27FC236}">
              <a16:creationId xmlns:a16="http://schemas.microsoft.com/office/drawing/2014/main" id="{B3BF8A45-7F02-4E99-8FB8-FCE59BA085A5}"/>
            </a:ext>
          </a:extLst>
        </xdr:cNvPr>
        <xdr:cNvSpPr txBox="1">
          <a:spLocks noChangeArrowheads="1"/>
        </xdr:cNvSpPr>
      </xdr:nvSpPr>
      <xdr:spPr bwMode="auto">
        <a:xfrm>
          <a:off x="6810375" y="4676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22860" anchor="ctr" upright="1"/>
        <a:lstStyle/>
        <a:p>
          <a:pPr algn="r" rtl="0">
            <a:defRPr sz="1000"/>
          </a:pPr>
          <a:r>
            <a:rPr lang="en-NZ" sz="1000" b="0" i="0" u="none" strike="noStrike" baseline="30000">
              <a:solidFill>
                <a:srgbClr val="000000"/>
              </a:solidFill>
              <a:latin typeface="Arial"/>
              <a:cs typeface="Arial"/>
            </a:rPr>
            <a:t>6</a:t>
          </a:r>
        </a:p>
      </xdr:txBody>
    </xdr:sp>
    <xdr:clientData/>
  </xdr:twoCellAnchor>
  <xdr:twoCellAnchor>
    <xdr:from>
      <xdr:col>5</xdr:col>
      <xdr:colOff>0</xdr:colOff>
      <xdr:row>19</xdr:row>
      <xdr:rowOff>0</xdr:rowOff>
    </xdr:from>
    <xdr:to>
      <xdr:col>5</xdr:col>
      <xdr:colOff>0</xdr:colOff>
      <xdr:row>19</xdr:row>
      <xdr:rowOff>0</xdr:rowOff>
    </xdr:to>
    <xdr:sp macro="" textlink="">
      <xdr:nvSpPr>
        <xdr:cNvPr id="11" name="Text 34">
          <a:extLst>
            <a:ext uri="{FF2B5EF4-FFF2-40B4-BE49-F238E27FC236}">
              <a16:creationId xmlns:a16="http://schemas.microsoft.com/office/drawing/2014/main" id="{7308C77B-0B6F-42DC-AAF2-290EBED452EF}"/>
            </a:ext>
          </a:extLst>
        </xdr:cNvPr>
        <xdr:cNvSpPr txBox="1">
          <a:spLocks noChangeArrowheads="1"/>
        </xdr:cNvSpPr>
      </xdr:nvSpPr>
      <xdr:spPr bwMode="auto">
        <a:xfrm>
          <a:off x="6810375" y="4676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1" i="0" u="none" strike="noStrike" baseline="0">
              <a:solidFill>
                <a:srgbClr val="000000"/>
              </a:solidFill>
              <a:latin typeface="Arial"/>
              <a:cs typeface="Arial"/>
            </a:rPr>
            <a:t>Discovery date</a:t>
          </a:r>
        </a:p>
      </xdr:txBody>
    </xdr:sp>
    <xdr:clientData/>
  </xdr:twoCellAnchor>
  <xdr:twoCellAnchor>
    <xdr:from>
      <xdr:col>5</xdr:col>
      <xdr:colOff>0</xdr:colOff>
      <xdr:row>19</xdr:row>
      <xdr:rowOff>0</xdr:rowOff>
    </xdr:from>
    <xdr:to>
      <xdr:col>5</xdr:col>
      <xdr:colOff>0</xdr:colOff>
      <xdr:row>19</xdr:row>
      <xdr:rowOff>0</xdr:rowOff>
    </xdr:to>
    <xdr:sp macro="" textlink="">
      <xdr:nvSpPr>
        <xdr:cNvPr id="12" name="Text 35">
          <a:extLst>
            <a:ext uri="{FF2B5EF4-FFF2-40B4-BE49-F238E27FC236}">
              <a16:creationId xmlns:a16="http://schemas.microsoft.com/office/drawing/2014/main" id="{5A0A3110-5D46-492E-92DA-F4253872CB9A}"/>
            </a:ext>
          </a:extLst>
        </xdr:cNvPr>
        <xdr:cNvSpPr txBox="1">
          <a:spLocks noChangeArrowheads="1"/>
        </xdr:cNvSpPr>
      </xdr:nvSpPr>
      <xdr:spPr bwMode="auto">
        <a:xfrm>
          <a:off x="6810375" y="4676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1" i="0" u="none" strike="noStrike" baseline="0">
              <a:solidFill>
                <a:srgbClr val="000000"/>
              </a:solidFill>
              <a:latin typeface="Arial"/>
              <a:cs typeface="Arial"/>
            </a:rPr>
            <a:t>Geological Unit</a:t>
          </a:r>
        </a:p>
      </xdr:txBody>
    </xdr:sp>
    <xdr:clientData/>
  </xdr:twoCellAnchor>
  <xdr:twoCellAnchor>
    <xdr:from>
      <xdr:col>2</xdr:col>
      <xdr:colOff>0</xdr:colOff>
      <xdr:row>19</xdr:row>
      <xdr:rowOff>0</xdr:rowOff>
    </xdr:from>
    <xdr:to>
      <xdr:col>3</xdr:col>
      <xdr:colOff>0</xdr:colOff>
      <xdr:row>19</xdr:row>
      <xdr:rowOff>0</xdr:rowOff>
    </xdr:to>
    <xdr:sp macro="" textlink="">
      <xdr:nvSpPr>
        <xdr:cNvPr id="13" name="Text 53">
          <a:extLst>
            <a:ext uri="{FF2B5EF4-FFF2-40B4-BE49-F238E27FC236}">
              <a16:creationId xmlns:a16="http://schemas.microsoft.com/office/drawing/2014/main" id="{E42E16BC-5948-4E92-B051-93C1F3FBDA5E}"/>
            </a:ext>
          </a:extLst>
        </xdr:cNvPr>
        <xdr:cNvSpPr txBox="1">
          <a:spLocks noChangeArrowheads="1"/>
        </xdr:cNvSpPr>
      </xdr:nvSpPr>
      <xdr:spPr bwMode="auto">
        <a:xfrm>
          <a:off x="3867150" y="4676775"/>
          <a:ext cx="9810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Ultimate Recoverable</a:t>
          </a:r>
        </a:p>
      </xdr:txBody>
    </xdr:sp>
    <xdr:clientData/>
  </xdr:twoCellAnchor>
  <xdr:twoCellAnchor>
    <xdr:from>
      <xdr:col>5</xdr:col>
      <xdr:colOff>0</xdr:colOff>
      <xdr:row>19</xdr:row>
      <xdr:rowOff>0</xdr:rowOff>
    </xdr:from>
    <xdr:to>
      <xdr:col>5</xdr:col>
      <xdr:colOff>0</xdr:colOff>
      <xdr:row>19</xdr:row>
      <xdr:rowOff>0</xdr:rowOff>
    </xdr:to>
    <xdr:sp macro="" textlink="">
      <xdr:nvSpPr>
        <xdr:cNvPr id="14" name="Text 54">
          <a:extLst>
            <a:ext uri="{FF2B5EF4-FFF2-40B4-BE49-F238E27FC236}">
              <a16:creationId xmlns:a16="http://schemas.microsoft.com/office/drawing/2014/main" id="{A0E4847C-8A8E-44C5-8551-CEF4766409E8}"/>
            </a:ext>
          </a:extLst>
        </xdr:cNvPr>
        <xdr:cNvSpPr txBox="1">
          <a:spLocks noChangeArrowheads="1"/>
        </xdr:cNvSpPr>
      </xdr:nvSpPr>
      <xdr:spPr bwMode="auto">
        <a:xfrm>
          <a:off x="6810375" y="4676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Conversion Factor</a:t>
          </a:r>
        </a:p>
      </xdr:txBody>
    </xdr:sp>
    <xdr:clientData/>
  </xdr:twoCellAnchor>
  <xdr:twoCellAnchor>
    <xdr:from>
      <xdr:col>3</xdr:col>
      <xdr:colOff>0</xdr:colOff>
      <xdr:row>19</xdr:row>
      <xdr:rowOff>0</xdr:rowOff>
    </xdr:from>
    <xdr:to>
      <xdr:col>3</xdr:col>
      <xdr:colOff>0</xdr:colOff>
      <xdr:row>19</xdr:row>
      <xdr:rowOff>0</xdr:rowOff>
    </xdr:to>
    <xdr:sp macro="" textlink="">
      <xdr:nvSpPr>
        <xdr:cNvPr id="15" name="Text 55">
          <a:extLst>
            <a:ext uri="{FF2B5EF4-FFF2-40B4-BE49-F238E27FC236}">
              <a16:creationId xmlns:a16="http://schemas.microsoft.com/office/drawing/2014/main" id="{05AA7B1D-92C2-43A7-86AD-47A653231C74}"/>
            </a:ext>
          </a:extLst>
        </xdr:cNvPr>
        <xdr:cNvSpPr txBox="1">
          <a:spLocks noChangeArrowheads="1"/>
        </xdr:cNvSpPr>
      </xdr:nvSpPr>
      <xdr:spPr bwMode="auto">
        <a:xfrm>
          <a:off x="4848225" y="4676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As at</a:t>
          </a:r>
          <a:r>
            <a:rPr lang="en-NZ" sz="1000" b="0" i="0" u="none" strike="noStrike" baseline="30000">
              <a:solidFill>
                <a:srgbClr val="000000"/>
              </a:solidFill>
              <a:latin typeface="Arial"/>
              <a:cs typeface="Arial"/>
            </a:rPr>
            <a:t>2</a:t>
          </a:r>
          <a:endParaRPr lang="en-NZ" sz="1000" b="0" i="0" u="none" strike="noStrike" baseline="0">
            <a:solidFill>
              <a:srgbClr val="000000"/>
            </a:solidFill>
            <a:latin typeface="Arial"/>
            <a:cs typeface="Arial"/>
          </a:endParaRPr>
        </a:p>
        <a:p>
          <a:pPr algn="ctr" rtl="0">
            <a:defRPr sz="1000"/>
          </a:pPr>
          <a:r>
            <a:rPr lang="en-NZ" sz="1000" b="0" i="0" u="none" strike="noStrike" baseline="0">
              <a:solidFill>
                <a:srgbClr val="000000"/>
              </a:solidFill>
              <a:latin typeface="Arial"/>
              <a:cs typeface="Arial"/>
            </a:rPr>
            <a:t>1 Jan 95</a:t>
          </a:r>
        </a:p>
      </xdr:txBody>
    </xdr:sp>
    <xdr:clientData/>
  </xdr:twoCellAnchor>
  <xdr:twoCellAnchor>
    <xdr:from>
      <xdr:col>6</xdr:col>
      <xdr:colOff>0</xdr:colOff>
      <xdr:row>19</xdr:row>
      <xdr:rowOff>0</xdr:rowOff>
    </xdr:from>
    <xdr:to>
      <xdr:col>6</xdr:col>
      <xdr:colOff>0</xdr:colOff>
      <xdr:row>19</xdr:row>
      <xdr:rowOff>0</xdr:rowOff>
    </xdr:to>
    <xdr:sp macro="" textlink="">
      <xdr:nvSpPr>
        <xdr:cNvPr id="16" name="Text 90">
          <a:extLst>
            <a:ext uri="{FF2B5EF4-FFF2-40B4-BE49-F238E27FC236}">
              <a16:creationId xmlns:a16="http://schemas.microsoft.com/office/drawing/2014/main" id="{3EE1C3ED-4CB4-4261-A63B-12D15366FD94}"/>
            </a:ext>
          </a:extLst>
        </xdr:cNvPr>
        <xdr:cNvSpPr txBox="1">
          <a:spLocks noChangeArrowheads="1"/>
        </xdr:cNvSpPr>
      </xdr:nvSpPr>
      <xdr:spPr bwMode="auto">
        <a:xfrm>
          <a:off x="7791450" y="4676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Gross Calorific Value*</a:t>
          </a:r>
        </a:p>
      </xdr:txBody>
    </xdr:sp>
    <xdr:clientData/>
  </xdr:twoCellAnchor>
  <xdr:twoCellAnchor>
    <xdr:from>
      <xdr:col>6</xdr:col>
      <xdr:colOff>0</xdr:colOff>
      <xdr:row>19</xdr:row>
      <xdr:rowOff>0</xdr:rowOff>
    </xdr:from>
    <xdr:to>
      <xdr:col>7</xdr:col>
      <xdr:colOff>0</xdr:colOff>
      <xdr:row>19</xdr:row>
      <xdr:rowOff>0</xdr:rowOff>
    </xdr:to>
    <xdr:sp macro="" textlink="">
      <xdr:nvSpPr>
        <xdr:cNvPr id="17" name="Text 102">
          <a:extLst>
            <a:ext uri="{FF2B5EF4-FFF2-40B4-BE49-F238E27FC236}">
              <a16:creationId xmlns:a16="http://schemas.microsoft.com/office/drawing/2014/main" id="{93C6A60F-FA0E-44E8-826B-E3E6C20C29AE}"/>
            </a:ext>
          </a:extLst>
        </xdr:cNvPr>
        <xdr:cNvSpPr txBox="1">
          <a:spLocks noChangeArrowheads="1"/>
        </xdr:cNvSpPr>
      </xdr:nvSpPr>
      <xdr:spPr bwMode="auto">
        <a:xfrm>
          <a:off x="7791450" y="4676775"/>
          <a:ext cx="10572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1997</a:t>
          </a:r>
        </a:p>
        <a:p>
          <a:pPr algn="ctr" rtl="0">
            <a:defRPr sz="1000"/>
          </a:pPr>
          <a:endParaRPr lang="en-NZ" sz="1000" b="0" i="0" u="none" strike="noStrike" baseline="0">
            <a:solidFill>
              <a:srgbClr val="000000"/>
            </a:solidFill>
            <a:latin typeface="Arial"/>
            <a:cs typeface="Arial"/>
          </a:endParaRPr>
        </a:p>
      </xdr:txBody>
    </xdr:sp>
    <xdr:clientData/>
  </xdr:twoCellAnchor>
  <xdr:twoCellAnchor>
    <xdr:from>
      <xdr:col>1</xdr:col>
      <xdr:colOff>0</xdr:colOff>
      <xdr:row>19</xdr:row>
      <xdr:rowOff>0</xdr:rowOff>
    </xdr:from>
    <xdr:to>
      <xdr:col>2</xdr:col>
      <xdr:colOff>0</xdr:colOff>
      <xdr:row>19</xdr:row>
      <xdr:rowOff>0</xdr:rowOff>
    </xdr:to>
    <xdr:sp macro="" textlink="">
      <xdr:nvSpPr>
        <xdr:cNvPr id="18" name="Text 131">
          <a:extLst>
            <a:ext uri="{FF2B5EF4-FFF2-40B4-BE49-F238E27FC236}">
              <a16:creationId xmlns:a16="http://schemas.microsoft.com/office/drawing/2014/main" id="{88BA1BCB-7D09-496E-895A-D3DBE92D096C}"/>
            </a:ext>
          </a:extLst>
        </xdr:cNvPr>
        <xdr:cNvSpPr txBox="1">
          <a:spLocks noChangeArrowheads="1"/>
        </xdr:cNvSpPr>
      </xdr:nvSpPr>
      <xdr:spPr bwMode="auto">
        <a:xfrm>
          <a:off x="2752725" y="4676775"/>
          <a:ext cx="11144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NZ" sz="1000" b="0" i="0" u="none" strike="noStrike" baseline="0">
              <a:solidFill>
                <a:srgbClr val="000000"/>
              </a:solidFill>
              <a:latin typeface="Arial"/>
              <a:cs typeface="Arial"/>
            </a:rPr>
            <a:t>  Field</a:t>
          </a:r>
        </a:p>
      </xdr:txBody>
    </xdr:sp>
    <xdr:clientData/>
  </xdr:twoCellAnchor>
  <xdr:twoCellAnchor>
    <xdr:from>
      <xdr:col>2</xdr:col>
      <xdr:colOff>0</xdr:colOff>
      <xdr:row>19</xdr:row>
      <xdr:rowOff>0</xdr:rowOff>
    </xdr:from>
    <xdr:to>
      <xdr:col>3</xdr:col>
      <xdr:colOff>0</xdr:colOff>
      <xdr:row>19</xdr:row>
      <xdr:rowOff>0</xdr:rowOff>
    </xdr:to>
    <xdr:sp macro="" textlink="">
      <xdr:nvSpPr>
        <xdr:cNvPr id="19" name="Text 133">
          <a:extLst>
            <a:ext uri="{FF2B5EF4-FFF2-40B4-BE49-F238E27FC236}">
              <a16:creationId xmlns:a16="http://schemas.microsoft.com/office/drawing/2014/main" id="{7E670D4E-E8D1-4C6C-871A-9C4A9444D262}"/>
            </a:ext>
          </a:extLst>
        </xdr:cNvPr>
        <xdr:cNvSpPr txBox="1">
          <a:spLocks noChangeArrowheads="1"/>
        </xdr:cNvSpPr>
      </xdr:nvSpPr>
      <xdr:spPr bwMode="auto">
        <a:xfrm>
          <a:off x="3867150" y="4676775"/>
          <a:ext cx="9810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Ultimate Recoverable</a:t>
          </a:r>
        </a:p>
      </xdr:txBody>
    </xdr:sp>
    <xdr:clientData/>
  </xdr:twoCellAnchor>
  <xdr:twoCellAnchor>
    <xdr:from>
      <xdr:col>6</xdr:col>
      <xdr:colOff>0</xdr:colOff>
      <xdr:row>19</xdr:row>
      <xdr:rowOff>0</xdr:rowOff>
    </xdr:from>
    <xdr:to>
      <xdr:col>6</xdr:col>
      <xdr:colOff>0</xdr:colOff>
      <xdr:row>19</xdr:row>
      <xdr:rowOff>0</xdr:rowOff>
    </xdr:to>
    <xdr:sp macro="" textlink="">
      <xdr:nvSpPr>
        <xdr:cNvPr id="20" name="Text 135">
          <a:extLst>
            <a:ext uri="{FF2B5EF4-FFF2-40B4-BE49-F238E27FC236}">
              <a16:creationId xmlns:a16="http://schemas.microsoft.com/office/drawing/2014/main" id="{660E717D-6737-4CE4-98B0-92529D330828}"/>
            </a:ext>
          </a:extLst>
        </xdr:cNvPr>
        <xdr:cNvSpPr txBox="1">
          <a:spLocks noChangeArrowheads="1"/>
        </xdr:cNvSpPr>
      </xdr:nvSpPr>
      <xdr:spPr bwMode="auto">
        <a:xfrm>
          <a:off x="7791450" y="46767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Gross Calorific Value*</a:t>
          </a:r>
        </a:p>
      </xdr:txBody>
    </xdr:sp>
    <xdr:clientData/>
  </xdr:twoCellAnchor>
  <xdr:twoCellAnchor>
    <xdr:from>
      <xdr:col>1</xdr:col>
      <xdr:colOff>0</xdr:colOff>
      <xdr:row>19</xdr:row>
      <xdr:rowOff>0</xdr:rowOff>
    </xdr:from>
    <xdr:to>
      <xdr:col>2</xdr:col>
      <xdr:colOff>0</xdr:colOff>
      <xdr:row>19</xdr:row>
      <xdr:rowOff>0</xdr:rowOff>
    </xdr:to>
    <xdr:sp macro="" textlink="">
      <xdr:nvSpPr>
        <xdr:cNvPr id="21" name="Text 131">
          <a:extLst>
            <a:ext uri="{FF2B5EF4-FFF2-40B4-BE49-F238E27FC236}">
              <a16:creationId xmlns:a16="http://schemas.microsoft.com/office/drawing/2014/main" id="{895F6313-E669-4EBC-B875-2DD69009CDD5}"/>
            </a:ext>
          </a:extLst>
        </xdr:cNvPr>
        <xdr:cNvSpPr txBox="1">
          <a:spLocks noChangeArrowheads="1"/>
        </xdr:cNvSpPr>
      </xdr:nvSpPr>
      <xdr:spPr bwMode="auto">
        <a:xfrm>
          <a:off x="2752725" y="4676775"/>
          <a:ext cx="11144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NZ" sz="1000" b="0" i="0" u="none" strike="noStrike" baseline="0">
              <a:solidFill>
                <a:srgbClr val="000000"/>
              </a:solidFill>
              <a:latin typeface="Arial"/>
              <a:cs typeface="Arial"/>
            </a:rPr>
            <a:t>  Field</a:t>
          </a:r>
        </a:p>
      </xdr:txBody>
    </xdr:sp>
    <xdr:clientData/>
  </xdr:twoCellAnchor>
  <xdr:twoCellAnchor>
    <xdr:from>
      <xdr:col>1</xdr:col>
      <xdr:colOff>0</xdr:colOff>
      <xdr:row>19</xdr:row>
      <xdr:rowOff>0</xdr:rowOff>
    </xdr:from>
    <xdr:to>
      <xdr:col>2</xdr:col>
      <xdr:colOff>0</xdr:colOff>
      <xdr:row>19</xdr:row>
      <xdr:rowOff>0</xdr:rowOff>
    </xdr:to>
    <xdr:sp macro="" textlink="">
      <xdr:nvSpPr>
        <xdr:cNvPr id="22" name="Text 131">
          <a:extLst>
            <a:ext uri="{FF2B5EF4-FFF2-40B4-BE49-F238E27FC236}">
              <a16:creationId xmlns:a16="http://schemas.microsoft.com/office/drawing/2014/main" id="{5039CE81-4C18-4BB6-9B7E-338F4E24E86C}"/>
            </a:ext>
          </a:extLst>
        </xdr:cNvPr>
        <xdr:cNvSpPr txBox="1">
          <a:spLocks noChangeArrowheads="1"/>
        </xdr:cNvSpPr>
      </xdr:nvSpPr>
      <xdr:spPr bwMode="auto">
        <a:xfrm>
          <a:off x="2752725" y="4676775"/>
          <a:ext cx="11144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NZ" sz="1000" b="0" i="0" u="none" strike="noStrike" baseline="0">
              <a:solidFill>
                <a:srgbClr val="000000"/>
              </a:solidFill>
              <a:latin typeface="Arial"/>
              <a:cs typeface="Arial"/>
            </a:rPr>
            <a:t>  Field</a:t>
          </a:r>
        </a:p>
      </xdr:txBody>
    </xdr:sp>
    <xdr:clientData/>
  </xdr:twoCellAnchor>
  <xdr:twoCellAnchor>
    <xdr:from>
      <xdr:col>8</xdr:col>
      <xdr:colOff>0</xdr:colOff>
      <xdr:row>19</xdr:row>
      <xdr:rowOff>0</xdr:rowOff>
    </xdr:from>
    <xdr:to>
      <xdr:col>10</xdr:col>
      <xdr:colOff>0</xdr:colOff>
      <xdr:row>19</xdr:row>
      <xdr:rowOff>0</xdr:rowOff>
    </xdr:to>
    <xdr:sp macro="" textlink="">
      <xdr:nvSpPr>
        <xdr:cNvPr id="23" name="Text 102">
          <a:extLst>
            <a:ext uri="{FF2B5EF4-FFF2-40B4-BE49-F238E27FC236}">
              <a16:creationId xmlns:a16="http://schemas.microsoft.com/office/drawing/2014/main" id="{1D4C492E-9ABF-4914-A728-DB1E766EF655}"/>
            </a:ext>
          </a:extLst>
        </xdr:cNvPr>
        <xdr:cNvSpPr txBox="1">
          <a:spLocks noChangeArrowheads="1"/>
        </xdr:cNvSpPr>
      </xdr:nvSpPr>
      <xdr:spPr bwMode="auto">
        <a:xfrm>
          <a:off x="9829800" y="4676775"/>
          <a:ext cx="18002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1997</a:t>
          </a:r>
        </a:p>
        <a:p>
          <a:pPr algn="ctr" rtl="0">
            <a:defRPr sz="1000"/>
          </a:pPr>
          <a:endParaRPr lang="en-NZ" sz="1000" b="0" i="0" u="none" strike="noStrike" baseline="0">
            <a:solidFill>
              <a:srgbClr val="000000"/>
            </a:solidFill>
            <a:latin typeface="Arial"/>
            <a:cs typeface="Arial"/>
          </a:endParaRPr>
        </a:p>
      </xdr:txBody>
    </xdr:sp>
    <xdr:clientData/>
  </xdr:twoCellAnchor>
  <xdr:twoCellAnchor>
    <xdr:from>
      <xdr:col>7</xdr:col>
      <xdr:colOff>0</xdr:colOff>
      <xdr:row>19</xdr:row>
      <xdr:rowOff>0</xdr:rowOff>
    </xdr:from>
    <xdr:to>
      <xdr:col>8</xdr:col>
      <xdr:colOff>0</xdr:colOff>
      <xdr:row>19</xdr:row>
      <xdr:rowOff>0</xdr:rowOff>
    </xdr:to>
    <xdr:sp macro="" textlink="">
      <xdr:nvSpPr>
        <xdr:cNvPr id="24" name="Text 102">
          <a:extLst>
            <a:ext uri="{FF2B5EF4-FFF2-40B4-BE49-F238E27FC236}">
              <a16:creationId xmlns:a16="http://schemas.microsoft.com/office/drawing/2014/main" id="{C5690C23-7EF0-488A-9CFC-937EC57C690B}"/>
            </a:ext>
          </a:extLst>
        </xdr:cNvPr>
        <xdr:cNvSpPr txBox="1">
          <a:spLocks noChangeArrowheads="1"/>
        </xdr:cNvSpPr>
      </xdr:nvSpPr>
      <xdr:spPr bwMode="auto">
        <a:xfrm>
          <a:off x="8848725" y="4676775"/>
          <a:ext cx="9810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1997</a:t>
          </a:r>
        </a:p>
        <a:p>
          <a:pPr algn="ctr" rtl="0">
            <a:defRPr sz="1000"/>
          </a:pPr>
          <a:endParaRPr lang="en-NZ" sz="1000" b="0" i="0" u="none" strike="noStrike" baseline="0">
            <a:solidFill>
              <a:srgbClr val="000000"/>
            </a:solidFill>
            <a:latin typeface="Arial"/>
            <a:cs typeface="Arial"/>
          </a:endParaRPr>
        </a:p>
      </xdr:txBody>
    </xdr:sp>
    <xdr:clientData/>
  </xdr:twoCellAnchor>
  <xdr:twoCellAnchor>
    <xdr:from>
      <xdr:col>7</xdr:col>
      <xdr:colOff>0</xdr:colOff>
      <xdr:row>19</xdr:row>
      <xdr:rowOff>0</xdr:rowOff>
    </xdr:from>
    <xdr:to>
      <xdr:col>9</xdr:col>
      <xdr:colOff>0</xdr:colOff>
      <xdr:row>19</xdr:row>
      <xdr:rowOff>0</xdr:rowOff>
    </xdr:to>
    <xdr:sp macro="" textlink="">
      <xdr:nvSpPr>
        <xdr:cNvPr id="25" name="Text 102">
          <a:extLst>
            <a:ext uri="{FF2B5EF4-FFF2-40B4-BE49-F238E27FC236}">
              <a16:creationId xmlns:a16="http://schemas.microsoft.com/office/drawing/2014/main" id="{3C9ABD92-6607-4C0C-B4A1-048550994AB9}"/>
            </a:ext>
          </a:extLst>
        </xdr:cNvPr>
        <xdr:cNvSpPr txBox="1">
          <a:spLocks noChangeArrowheads="1"/>
        </xdr:cNvSpPr>
      </xdr:nvSpPr>
      <xdr:spPr bwMode="auto">
        <a:xfrm>
          <a:off x="8848725" y="4676775"/>
          <a:ext cx="19621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1997</a:t>
          </a:r>
        </a:p>
        <a:p>
          <a:pPr algn="ctr" rtl="0">
            <a:defRPr sz="1000"/>
          </a:pPr>
          <a:endParaRPr lang="en-NZ" sz="1000" b="0" i="0" u="none" strike="noStrike" baseline="0">
            <a:solidFill>
              <a:srgbClr val="000000"/>
            </a:solidFill>
            <a:latin typeface="Arial"/>
            <a:cs typeface="Arial"/>
          </a:endParaRPr>
        </a:p>
      </xdr:txBody>
    </xdr:sp>
    <xdr:clientData/>
  </xdr:twoCellAnchor>
  <xdr:twoCellAnchor>
    <xdr:from>
      <xdr:col>8</xdr:col>
      <xdr:colOff>0</xdr:colOff>
      <xdr:row>19</xdr:row>
      <xdr:rowOff>0</xdr:rowOff>
    </xdr:from>
    <xdr:to>
      <xdr:col>10</xdr:col>
      <xdr:colOff>0</xdr:colOff>
      <xdr:row>19</xdr:row>
      <xdr:rowOff>0</xdr:rowOff>
    </xdr:to>
    <xdr:sp macro="" textlink="">
      <xdr:nvSpPr>
        <xdr:cNvPr id="26" name="Text 102">
          <a:extLst>
            <a:ext uri="{FF2B5EF4-FFF2-40B4-BE49-F238E27FC236}">
              <a16:creationId xmlns:a16="http://schemas.microsoft.com/office/drawing/2014/main" id="{31FA5660-20FE-495A-83AE-355178D9A9AB}"/>
            </a:ext>
          </a:extLst>
        </xdr:cNvPr>
        <xdr:cNvSpPr txBox="1">
          <a:spLocks noChangeArrowheads="1"/>
        </xdr:cNvSpPr>
      </xdr:nvSpPr>
      <xdr:spPr bwMode="auto">
        <a:xfrm>
          <a:off x="9829800" y="4676775"/>
          <a:ext cx="18002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1997</a:t>
          </a:r>
        </a:p>
        <a:p>
          <a:pPr algn="ctr" rtl="0">
            <a:defRPr sz="1000"/>
          </a:pPr>
          <a:endParaRPr lang="en-NZ" sz="1000" b="0" i="0" u="none" strike="noStrike" baseline="0">
            <a:solidFill>
              <a:srgbClr val="000000"/>
            </a:solidFill>
            <a:latin typeface="Arial"/>
            <a:cs typeface="Arial"/>
          </a:endParaRPr>
        </a:p>
      </xdr:txBody>
    </xdr:sp>
    <xdr:clientData/>
  </xdr:twoCellAnchor>
  <xdr:twoCellAnchor>
    <xdr:from>
      <xdr:col>9</xdr:col>
      <xdr:colOff>0</xdr:colOff>
      <xdr:row>19</xdr:row>
      <xdr:rowOff>0</xdr:rowOff>
    </xdr:from>
    <xdr:to>
      <xdr:col>11</xdr:col>
      <xdr:colOff>0</xdr:colOff>
      <xdr:row>19</xdr:row>
      <xdr:rowOff>0</xdr:rowOff>
    </xdr:to>
    <xdr:sp macro="" textlink="">
      <xdr:nvSpPr>
        <xdr:cNvPr id="27" name="Text 102">
          <a:extLst>
            <a:ext uri="{FF2B5EF4-FFF2-40B4-BE49-F238E27FC236}">
              <a16:creationId xmlns:a16="http://schemas.microsoft.com/office/drawing/2014/main" id="{55392D2F-7C35-45D7-8490-9C58AC676AA4}"/>
            </a:ext>
          </a:extLst>
        </xdr:cNvPr>
        <xdr:cNvSpPr txBox="1">
          <a:spLocks noChangeArrowheads="1"/>
        </xdr:cNvSpPr>
      </xdr:nvSpPr>
      <xdr:spPr bwMode="auto">
        <a:xfrm>
          <a:off x="10810875" y="4676775"/>
          <a:ext cx="144780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1997</a:t>
          </a:r>
        </a:p>
        <a:p>
          <a:pPr algn="ctr" rtl="0">
            <a:defRPr sz="1000"/>
          </a:pPr>
          <a:endParaRPr lang="en-NZ" sz="1000" b="0" i="0" u="none" strike="noStrike" baseline="0">
            <a:solidFill>
              <a:srgbClr val="000000"/>
            </a:solidFill>
            <a:latin typeface="Arial"/>
            <a:cs typeface="Arial"/>
          </a:endParaRPr>
        </a:p>
      </xdr:txBody>
    </xdr:sp>
    <xdr:clientData/>
  </xdr:twoCellAnchor>
  <xdr:twoCellAnchor>
    <xdr:from>
      <xdr:col>6</xdr:col>
      <xdr:colOff>0</xdr:colOff>
      <xdr:row>28</xdr:row>
      <xdr:rowOff>0</xdr:rowOff>
    </xdr:from>
    <xdr:to>
      <xdr:col>6</xdr:col>
      <xdr:colOff>0</xdr:colOff>
      <xdr:row>28</xdr:row>
      <xdr:rowOff>0</xdr:rowOff>
    </xdr:to>
    <xdr:sp macro="" textlink="">
      <xdr:nvSpPr>
        <xdr:cNvPr id="28" name="Text 33">
          <a:extLst>
            <a:ext uri="{FF2B5EF4-FFF2-40B4-BE49-F238E27FC236}">
              <a16:creationId xmlns:a16="http://schemas.microsoft.com/office/drawing/2014/main" id="{C32BEB2E-BF9F-40B1-9654-EBBED991FF4C}"/>
            </a:ext>
          </a:extLst>
        </xdr:cNvPr>
        <xdr:cNvSpPr txBox="1">
          <a:spLocks noChangeArrowheads="1"/>
        </xdr:cNvSpPr>
      </xdr:nvSpPr>
      <xdr:spPr bwMode="auto">
        <a:xfrm>
          <a:off x="7791450" y="67722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NZ" sz="1000" b="1" i="0" u="none" strike="noStrike" baseline="0">
              <a:solidFill>
                <a:srgbClr val="000000"/>
              </a:solidFill>
              <a:latin typeface="Arial"/>
              <a:cs typeface="Arial"/>
            </a:rPr>
            <a:t>Total: 1,462 PJ</a:t>
          </a:r>
        </a:p>
      </xdr:txBody>
    </xdr:sp>
    <xdr:clientData/>
  </xdr:twoCellAnchor>
  <xdr:twoCellAnchor>
    <xdr:from>
      <xdr:col>4</xdr:col>
      <xdr:colOff>666750</xdr:colOff>
      <xdr:row>27</xdr:row>
      <xdr:rowOff>276225</xdr:rowOff>
    </xdr:from>
    <xdr:to>
      <xdr:col>7</xdr:col>
      <xdr:colOff>0</xdr:colOff>
      <xdr:row>28</xdr:row>
      <xdr:rowOff>0</xdr:rowOff>
    </xdr:to>
    <xdr:sp macro="" textlink="">
      <xdr:nvSpPr>
        <xdr:cNvPr id="29" name="Text 34">
          <a:extLst>
            <a:ext uri="{FF2B5EF4-FFF2-40B4-BE49-F238E27FC236}">
              <a16:creationId xmlns:a16="http://schemas.microsoft.com/office/drawing/2014/main" id="{B839C00D-BDE6-420B-A728-00F23A378A54}"/>
            </a:ext>
          </a:extLst>
        </xdr:cNvPr>
        <xdr:cNvSpPr txBox="1">
          <a:spLocks noChangeArrowheads="1"/>
        </xdr:cNvSpPr>
      </xdr:nvSpPr>
      <xdr:spPr bwMode="auto">
        <a:xfrm>
          <a:off x="6496050" y="6772275"/>
          <a:ext cx="23526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NZ" sz="1400" b="1" i="0" u="none" strike="noStrike" baseline="0">
              <a:solidFill>
                <a:srgbClr val="000000"/>
              </a:solidFill>
              <a:latin typeface="Arial"/>
              <a:cs typeface="Arial"/>
            </a:rPr>
            <a:t>Chart H.2: Gas Reserves by Energy Content as at 1 January 2004</a:t>
          </a:r>
        </a:p>
      </xdr:txBody>
    </xdr:sp>
    <xdr:clientData/>
  </xdr:twoCellAnchor>
  <xdr:twoCellAnchor>
    <xdr:from>
      <xdr:col>6</xdr:col>
      <xdr:colOff>0</xdr:colOff>
      <xdr:row>19</xdr:row>
      <xdr:rowOff>0</xdr:rowOff>
    </xdr:from>
    <xdr:to>
      <xdr:col>7</xdr:col>
      <xdr:colOff>0</xdr:colOff>
      <xdr:row>19</xdr:row>
      <xdr:rowOff>0</xdr:rowOff>
    </xdr:to>
    <xdr:sp macro="" textlink="">
      <xdr:nvSpPr>
        <xdr:cNvPr id="30" name="Text 102">
          <a:extLst>
            <a:ext uri="{FF2B5EF4-FFF2-40B4-BE49-F238E27FC236}">
              <a16:creationId xmlns:a16="http://schemas.microsoft.com/office/drawing/2014/main" id="{480AA480-5612-4876-B393-F786C9084F20}"/>
            </a:ext>
          </a:extLst>
        </xdr:cNvPr>
        <xdr:cNvSpPr txBox="1">
          <a:spLocks noChangeArrowheads="1"/>
        </xdr:cNvSpPr>
      </xdr:nvSpPr>
      <xdr:spPr bwMode="auto">
        <a:xfrm>
          <a:off x="7791450" y="4676775"/>
          <a:ext cx="10572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1997</a:t>
          </a:r>
        </a:p>
        <a:p>
          <a:pPr algn="ctr" rtl="0">
            <a:defRPr sz="1000"/>
          </a:pPr>
          <a:endParaRPr lang="en-NZ" sz="1000" b="0" i="0" u="none" strike="noStrike" baseline="0">
            <a:solidFill>
              <a:srgbClr val="000000"/>
            </a:solidFill>
            <a:latin typeface="Arial"/>
            <a:cs typeface="Arial"/>
          </a:endParaRPr>
        </a:p>
      </xdr:txBody>
    </xdr:sp>
    <xdr:clientData/>
  </xdr:twoCellAnchor>
  <xdr:twoCellAnchor>
    <xdr:from>
      <xdr:col>2</xdr:col>
      <xdr:colOff>0</xdr:colOff>
      <xdr:row>3</xdr:row>
      <xdr:rowOff>0</xdr:rowOff>
    </xdr:from>
    <xdr:to>
      <xdr:col>2</xdr:col>
      <xdr:colOff>0</xdr:colOff>
      <xdr:row>3</xdr:row>
      <xdr:rowOff>0</xdr:rowOff>
    </xdr:to>
    <xdr:sp macro="" textlink="">
      <xdr:nvSpPr>
        <xdr:cNvPr id="31" name="Text 1">
          <a:extLst>
            <a:ext uri="{FF2B5EF4-FFF2-40B4-BE49-F238E27FC236}">
              <a16:creationId xmlns:a16="http://schemas.microsoft.com/office/drawing/2014/main" id="{C46226E9-2749-4D80-9389-FFAFC5FAD973}"/>
            </a:ext>
          </a:extLst>
        </xdr:cNvPr>
        <xdr:cNvSpPr txBox="1">
          <a:spLocks noChangeArrowheads="1"/>
        </xdr:cNvSpPr>
      </xdr:nvSpPr>
      <xdr:spPr bwMode="auto">
        <a:xfrm>
          <a:off x="386715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Initial (original</a:t>
          </a:r>
          <a:r>
            <a:rPr lang="en-NZ" sz="1000" b="0" i="0" u="none" strike="noStrike" baseline="30000">
              <a:solidFill>
                <a:srgbClr val="000000"/>
              </a:solidFill>
              <a:latin typeface="Arial"/>
              <a:cs typeface="Arial"/>
            </a:rPr>
            <a:t>1</a:t>
          </a:r>
          <a:r>
            <a:rPr lang="en-NZ" sz="1000" b="0" i="0" u="none" strike="noStrike" baseline="0">
              <a:solidFill>
                <a:srgbClr val="000000"/>
              </a:solidFill>
              <a:latin typeface="Arial"/>
              <a:cs typeface="Arial"/>
            </a:rPr>
            <a:t>)</a:t>
          </a:r>
        </a:p>
      </xdr:txBody>
    </xdr:sp>
    <xdr:clientData/>
  </xdr:twoCellAnchor>
  <xdr:twoCellAnchor>
    <xdr:from>
      <xdr:col>2</xdr:col>
      <xdr:colOff>0</xdr:colOff>
      <xdr:row>9</xdr:row>
      <xdr:rowOff>0</xdr:rowOff>
    </xdr:from>
    <xdr:to>
      <xdr:col>2</xdr:col>
      <xdr:colOff>0</xdr:colOff>
      <xdr:row>10</xdr:row>
      <xdr:rowOff>0</xdr:rowOff>
    </xdr:to>
    <xdr:sp macro="" textlink="">
      <xdr:nvSpPr>
        <xdr:cNvPr id="32" name="Text 9">
          <a:extLst>
            <a:ext uri="{FF2B5EF4-FFF2-40B4-BE49-F238E27FC236}">
              <a16:creationId xmlns:a16="http://schemas.microsoft.com/office/drawing/2014/main" id="{49C17760-01D8-42D4-9D6B-2C4D2E1BC92B}"/>
            </a:ext>
          </a:extLst>
        </xdr:cNvPr>
        <xdr:cNvSpPr txBox="1">
          <a:spLocks noChangeArrowheads="1"/>
        </xdr:cNvSpPr>
      </xdr:nvSpPr>
      <xdr:spPr bwMode="auto">
        <a:xfrm>
          <a:off x="3867150" y="235267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22860" anchor="ctr" upright="1"/>
        <a:lstStyle/>
        <a:p>
          <a:pPr algn="r" rtl="0">
            <a:defRPr sz="1000"/>
          </a:pPr>
          <a:r>
            <a:rPr lang="en-NZ" sz="1000" b="0" i="0" u="none" strike="noStrike" baseline="30000">
              <a:solidFill>
                <a:srgbClr val="000000"/>
              </a:solidFill>
              <a:latin typeface="Arial"/>
              <a:cs typeface="Arial"/>
            </a:rPr>
            <a:t>5</a:t>
          </a:r>
        </a:p>
      </xdr:txBody>
    </xdr:sp>
    <xdr:clientData/>
  </xdr:twoCellAnchor>
  <xdr:twoCellAnchor>
    <xdr:from>
      <xdr:col>6</xdr:col>
      <xdr:colOff>0</xdr:colOff>
      <xdr:row>3</xdr:row>
      <xdr:rowOff>0</xdr:rowOff>
    </xdr:from>
    <xdr:to>
      <xdr:col>6</xdr:col>
      <xdr:colOff>0</xdr:colOff>
      <xdr:row>3</xdr:row>
      <xdr:rowOff>0</xdr:rowOff>
    </xdr:to>
    <xdr:sp macro="" textlink="">
      <xdr:nvSpPr>
        <xdr:cNvPr id="33" name="Text 12">
          <a:extLst>
            <a:ext uri="{FF2B5EF4-FFF2-40B4-BE49-F238E27FC236}">
              <a16:creationId xmlns:a16="http://schemas.microsoft.com/office/drawing/2014/main" id="{8C1DF0EC-BE83-4961-866A-A9444ED3B726}"/>
            </a:ext>
          </a:extLst>
        </xdr:cNvPr>
        <xdr:cNvSpPr txBox="1">
          <a:spLocks noChangeArrowheads="1"/>
        </xdr:cNvSpPr>
      </xdr:nvSpPr>
      <xdr:spPr bwMode="auto">
        <a:xfrm>
          <a:off x="779145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Daily production</a:t>
          </a:r>
        </a:p>
      </xdr:txBody>
    </xdr:sp>
    <xdr:clientData/>
  </xdr:twoCellAnchor>
  <xdr:twoCellAnchor>
    <xdr:from>
      <xdr:col>5</xdr:col>
      <xdr:colOff>0</xdr:colOff>
      <xdr:row>3</xdr:row>
      <xdr:rowOff>0</xdr:rowOff>
    </xdr:from>
    <xdr:to>
      <xdr:col>7</xdr:col>
      <xdr:colOff>0</xdr:colOff>
      <xdr:row>3</xdr:row>
      <xdr:rowOff>0</xdr:rowOff>
    </xdr:to>
    <xdr:sp macro="" textlink="">
      <xdr:nvSpPr>
        <xdr:cNvPr id="34" name="Text 13">
          <a:extLst>
            <a:ext uri="{FF2B5EF4-FFF2-40B4-BE49-F238E27FC236}">
              <a16:creationId xmlns:a16="http://schemas.microsoft.com/office/drawing/2014/main" id="{F3F4354C-FE28-495E-B45D-B96BDCF7700E}"/>
            </a:ext>
          </a:extLst>
        </xdr:cNvPr>
        <xdr:cNvSpPr txBox="1">
          <a:spLocks noChangeArrowheads="1"/>
        </xdr:cNvSpPr>
      </xdr:nvSpPr>
      <xdr:spPr bwMode="auto">
        <a:xfrm>
          <a:off x="6810375" y="514350"/>
          <a:ext cx="203835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As at 1 January 1998</a:t>
          </a:r>
        </a:p>
      </xdr:txBody>
    </xdr:sp>
    <xdr:clientData/>
  </xdr:twoCellAnchor>
  <xdr:twoCellAnchor>
    <xdr:from>
      <xdr:col>6</xdr:col>
      <xdr:colOff>0</xdr:colOff>
      <xdr:row>9</xdr:row>
      <xdr:rowOff>0</xdr:rowOff>
    </xdr:from>
    <xdr:to>
      <xdr:col>6</xdr:col>
      <xdr:colOff>0</xdr:colOff>
      <xdr:row>10</xdr:row>
      <xdr:rowOff>0</xdr:rowOff>
    </xdr:to>
    <xdr:sp macro="" textlink="">
      <xdr:nvSpPr>
        <xdr:cNvPr id="35" name="Text 20">
          <a:extLst>
            <a:ext uri="{FF2B5EF4-FFF2-40B4-BE49-F238E27FC236}">
              <a16:creationId xmlns:a16="http://schemas.microsoft.com/office/drawing/2014/main" id="{7F5FCA64-32ED-4BB1-BC6E-D808AF70214F}"/>
            </a:ext>
          </a:extLst>
        </xdr:cNvPr>
        <xdr:cNvSpPr txBox="1">
          <a:spLocks noChangeArrowheads="1"/>
        </xdr:cNvSpPr>
      </xdr:nvSpPr>
      <xdr:spPr bwMode="auto">
        <a:xfrm>
          <a:off x="7791450" y="235267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22860" anchor="ctr" upright="1"/>
        <a:lstStyle/>
        <a:p>
          <a:pPr algn="r" rtl="0">
            <a:defRPr sz="1000"/>
          </a:pPr>
          <a:r>
            <a:rPr lang="en-NZ" sz="1000" b="0" i="0" u="none" strike="noStrike" baseline="30000">
              <a:solidFill>
                <a:srgbClr val="000000"/>
              </a:solidFill>
              <a:latin typeface="Arial"/>
              <a:cs typeface="Arial"/>
            </a:rPr>
            <a:t>6</a:t>
          </a:r>
        </a:p>
      </xdr:txBody>
    </xdr:sp>
    <xdr:clientData/>
  </xdr:twoCellAnchor>
  <xdr:twoCellAnchor>
    <xdr:from>
      <xdr:col>6</xdr:col>
      <xdr:colOff>0</xdr:colOff>
      <xdr:row>3</xdr:row>
      <xdr:rowOff>0</xdr:rowOff>
    </xdr:from>
    <xdr:to>
      <xdr:col>6</xdr:col>
      <xdr:colOff>0</xdr:colOff>
      <xdr:row>3</xdr:row>
      <xdr:rowOff>0</xdr:rowOff>
    </xdr:to>
    <xdr:sp macro="" textlink="">
      <xdr:nvSpPr>
        <xdr:cNvPr id="36" name="Text 23">
          <a:extLst>
            <a:ext uri="{FF2B5EF4-FFF2-40B4-BE49-F238E27FC236}">
              <a16:creationId xmlns:a16="http://schemas.microsoft.com/office/drawing/2014/main" id="{2816BE1C-7991-42B5-84ED-EE8B717E8959}"/>
            </a:ext>
          </a:extLst>
        </xdr:cNvPr>
        <xdr:cNvSpPr txBox="1">
          <a:spLocks noChangeArrowheads="1"/>
        </xdr:cNvSpPr>
      </xdr:nvSpPr>
      <xdr:spPr bwMode="auto">
        <a:xfrm>
          <a:off x="779145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1" i="0" u="none" strike="noStrike" baseline="0">
              <a:solidFill>
                <a:srgbClr val="000000"/>
              </a:solidFill>
              <a:latin typeface="Arial"/>
              <a:cs typeface="Arial"/>
            </a:rPr>
            <a:t>Discovery date</a:t>
          </a:r>
        </a:p>
      </xdr:txBody>
    </xdr:sp>
    <xdr:clientData/>
  </xdr:twoCellAnchor>
  <xdr:twoCellAnchor>
    <xdr:from>
      <xdr:col>6</xdr:col>
      <xdr:colOff>0</xdr:colOff>
      <xdr:row>3</xdr:row>
      <xdr:rowOff>0</xdr:rowOff>
    </xdr:from>
    <xdr:to>
      <xdr:col>6</xdr:col>
      <xdr:colOff>0</xdr:colOff>
      <xdr:row>3</xdr:row>
      <xdr:rowOff>0</xdr:rowOff>
    </xdr:to>
    <xdr:sp macro="" textlink="">
      <xdr:nvSpPr>
        <xdr:cNvPr id="37" name="Text 24">
          <a:extLst>
            <a:ext uri="{FF2B5EF4-FFF2-40B4-BE49-F238E27FC236}">
              <a16:creationId xmlns:a16="http://schemas.microsoft.com/office/drawing/2014/main" id="{E8112122-1803-466E-AA8A-1D49DC60B173}"/>
            </a:ext>
          </a:extLst>
        </xdr:cNvPr>
        <xdr:cNvSpPr txBox="1">
          <a:spLocks noChangeArrowheads="1"/>
        </xdr:cNvSpPr>
      </xdr:nvSpPr>
      <xdr:spPr bwMode="auto">
        <a:xfrm>
          <a:off x="779145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1" i="0" u="none" strike="noStrike" baseline="0">
              <a:solidFill>
                <a:srgbClr val="000000"/>
              </a:solidFill>
              <a:latin typeface="Arial"/>
              <a:cs typeface="Arial"/>
            </a:rPr>
            <a:t>Geological Unit</a:t>
          </a:r>
        </a:p>
      </xdr:txBody>
    </xdr:sp>
    <xdr:clientData/>
  </xdr:twoCellAnchor>
  <xdr:twoCellAnchor>
    <xdr:from>
      <xdr:col>6</xdr:col>
      <xdr:colOff>0</xdr:colOff>
      <xdr:row>3</xdr:row>
      <xdr:rowOff>0</xdr:rowOff>
    </xdr:from>
    <xdr:to>
      <xdr:col>6</xdr:col>
      <xdr:colOff>0</xdr:colOff>
      <xdr:row>3</xdr:row>
      <xdr:rowOff>0</xdr:rowOff>
    </xdr:to>
    <xdr:sp macro="" textlink="">
      <xdr:nvSpPr>
        <xdr:cNvPr id="38" name="Text 29">
          <a:extLst>
            <a:ext uri="{FF2B5EF4-FFF2-40B4-BE49-F238E27FC236}">
              <a16:creationId xmlns:a16="http://schemas.microsoft.com/office/drawing/2014/main" id="{CF37B9AD-7E24-44E1-9D91-4F927129DF66}"/>
            </a:ext>
          </a:extLst>
        </xdr:cNvPr>
        <xdr:cNvSpPr txBox="1">
          <a:spLocks noChangeArrowheads="1"/>
        </xdr:cNvSpPr>
      </xdr:nvSpPr>
      <xdr:spPr bwMode="auto">
        <a:xfrm>
          <a:off x="779145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Conversion Factor</a:t>
          </a:r>
        </a:p>
      </xdr:txBody>
    </xdr:sp>
    <xdr:clientData/>
  </xdr:twoCellAnchor>
  <xdr:twoCellAnchor>
    <xdr:from>
      <xdr:col>6</xdr:col>
      <xdr:colOff>0</xdr:colOff>
      <xdr:row>9</xdr:row>
      <xdr:rowOff>0</xdr:rowOff>
    </xdr:from>
    <xdr:to>
      <xdr:col>6</xdr:col>
      <xdr:colOff>0</xdr:colOff>
      <xdr:row>10</xdr:row>
      <xdr:rowOff>0</xdr:rowOff>
    </xdr:to>
    <xdr:sp macro="" textlink="">
      <xdr:nvSpPr>
        <xdr:cNvPr id="39" name="Text 31">
          <a:extLst>
            <a:ext uri="{FF2B5EF4-FFF2-40B4-BE49-F238E27FC236}">
              <a16:creationId xmlns:a16="http://schemas.microsoft.com/office/drawing/2014/main" id="{2AF584E1-3272-423B-B1E9-DDF2427D1F02}"/>
            </a:ext>
          </a:extLst>
        </xdr:cNvPr>
        <xdr:cNvSpPr txBox="1">
          <a:spLocks noChangeArrowheads="1"/>
        </xdr:cNvSpPr>
      </xdr:nvSpPr>
      <xdr:spPr bwMode="auto">
        <a:xfrm>
          <a:off x="7791450" y="2352675"/>
          <a:ext cx="0" cy="24765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22860" anchor="ctr" upright="1"/>
        <a:lstStyle/>
        <a:p>
          <a:pPr algn="r" rtl="0">
            <a:defRPr sz="1000"/>
          </a:pPr>
          <a:r>
            <a:rPr lang="en-NZ" sz="1000" b="0" i="0" u="none" strike="noStrike" baseline="30000">
              <a:solidFill>
                <a:srgbClr val="000000"/>
              </a:solidFill>
              <a:latin typeface="Arial"/>
              <a:cs typeface="Arial"/>
            </a:rPr>
            <a:t>6</a:t>
          </a:r>
        </a:p>
      </xdr:txBody>
    </xdr:sp>
    <xdr:clientData/>
  </xdr:twoCellAnchor>
  <xdr:twoCellAnchor>
    <xdr:from>
      <xdr:col>6</xdr:col>
      <xdr:colOff>0</xdr:colOff>
      <xdr:row>3</xdr:row>
      <xdr:rowOff>0</xdr:rowOff>
    </xdr:from>
    <xdr:to>
      <xdr:col>6</xdr:col>
      <xdr:colOff>0</xdr:colOff>
      <xdr:row>3</xdr:row>
      <xdr:rowOff>0</xdr:rowOff>
    </xdr:to>
    <xdr:sp macro="" textlink="">
      <xdr:nvSpPr>
        <xdr:cNvPr id="40" name="Text 34">
          <a:extLst>
            <a:ext uri="{FF2B5EF4-FFF2-40B4-BE49-F238E27FC236}">
              <a16:creationId xmlns:a16="http://schemas.microsoft.com/office/drawing/2014/main" id="{5E939A9E-BE00-45F8-B2DD-42A80A61448D}"/>
            </a:ext>
          </a:extLst>
        </xdr:cNvPr>
        <xdr:cNvSpPr txBox="1">
          <a:spLocks noChangeArrowheads="1"/>
        </xdr:cNvSpPr>
      </xdr:nvSpPr>
      <xdr:spPr bwMode="auto">
        <a:xfrm>
          <a:off x="779145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1" i="0" u="none" strike="noStrike" baseline="0">
              <a:solidFill>
                <a:srgbClr val="000000"/>
              </a:solidFill>
              <a:latin typeface="Arial"/>
              <a:cs typeface="Arial"/>
            </a:rPr>
            <a:t>Discovery date</a:t>
          </a:r>
        </a:p>
      </xdr:txBody>
    </xdr:sp>
    <xdr:clientData/>
  </xdr:twoCellAnchor>
  <xdr:twoCellAnchor>
    <xdr:from>
      <xdr:col>6</xdr:col>
      <xdr:colOff>0</xdr:colOff>
      <xdr:row>3</xdr:row>
      <xdr:rowOff>0</xdr:rowOff>
    </xdr:from>
    <xdr:to>
      <xdr:col>6</xdr:col>
      <xdr:colOff>0</xdr:colOff>
      <xdr:row>3</xdr:row>
      <xdr:rowOff>0</xdr:rowOff>
    </xdr:to>
    <xdr:sp macro="" textlink="">
      <xdr:nvSpPr>
        <xdr:cNvPr id="41" name="Text 35">
          <a:extLst>
            <a:ext uri="{FF2B5EF4-FFF2-40B4-BE49-F238E27FC236}">
              <a16:creationId xmlns:a16="http://schemas.microsoft.com/office/drawing/2014/main" id="{4B76B72C-628D-449B-9F6E-05AC7C80D43C}"/>
            </a:ext>
          </a:extLst>
        </xdr:cNvPr>
        <xdr:cNvSpPr txBox="1">
          <a:spLocks noChangeArrowheads="1"/>
        </xdr:cNvSpPr>
      </xdr:nvSpPr>
      <xdr:spPr bwMode="auto">
        <a:xfrm>
          <a:off x="779145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1" i="0" u="none" strike="noStrike" baseline="0">
              <a:solidFill>
                <a:srgbClr val="000000"/>
              </a:solidFill>
              <a:latin typeface="Arial"/>
              <a:cs typeface="Arial"/>
            </a:rPr>
            <a:t>Geological Unit</a:t>
          </a:r>
        </a:p>
      </xdr:txBody>
    </xdr:sp>
    <xdr:clientData/>
  </xdr:twoCellAnchor>
  <xdr:twoCellAnchor>
    <xdr:from>
      <xdr:col>2</xdr:col>
      <xdr:colOff>0</xdr:colOff>
      <xdr:row>3</xdr:row>
      <xdr:rowOff>0</xdr:rowOff>
    </xdr:from>
    <xdr:to>
      <xdr:col>3</xdr:col>
      <xdr:colOff>0</xdr:colOff>
      <xdr:row>3</xdr:row>
      <xdr:rowOff>0</xdr:rowOff>
    </xdr:to>
    <xdr:sp macro="" textlink="">
      <xdr:nvSpPr>
        <xdr:cNvPr id="42" name="Text 53">
          <a:extLst>
            <a:ext uri="{FF2B5EF4-FFF2-40B4-BE49-F238E27FC236}">
              <a16:creationId xmlns:a16="http://schemas.microsoft.com/office/drawing/2014/main" id="{9FF123FB-693D-4FEE-A62F-B39471760860}"/>
            </a:ext>
          </a:extLst>
        </xdr:cNvPr>
        <xdr:cNvSpPr txBox="1">
          <a:spLocks noChangeArrowheads="1"/>
        </xdr:cNvSpPr>
      </xdr:nvSpPr>
      <xdr:spPr bwMode="auto">
        <a:xfrm>
          <a:off x="3867150" y="514350"/>
          <a:ext cx="9810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Ultimate Recoverable</a:t>
          </a:r>
        </a:p>
      </xdr:txBody>
    </xdr:sp>
    <xdr:clientData/>
  </xdr:twoCellAnchor>
  <xdr:twoCellAnchor>
    <xdr:from>
      <xdr:col>6</xdr:col>
      <xdr:colOff>0</xdr:colOff>
      <xdr:row>3</xdr:row>
      <xdr:rowOff>0</xdr:rowOff>
    </xdr:from>
    <xdr:to>
      <xdr:col>6</xdr:col>
      <xdr:colOff>0</xdr:colOff>
      <xdr:row>3</xdr:row>
      <xdr:rowOff>0</xdr:rowOff>
    </xdr:to>
    <xdr:sp macro="" textlink="">
      <xdr:nvSpPr>
        <xdr:cNvPr id="43" name="Text 54">
          <a:extLst>
            <a:ext uri="{FF2B5EF4-FFF2-40B4-BE49-F238E27FC236}">
              <a16:creationId xmlns:a16="http://schemas.microsoft.com/office/drawing/2014/main" id="{A137ACD6-1D57-4173-8816-C18ABEE52CF0}"/>
            </a:ext>
          </a:extLst>
        </xdr:cNvPr>
        <xdr:cNvSpPr txBox="1">
          <a:spLocks noChangeArrowheads="1"/>
        </xdr:cNvSpPr>
      </xdr:nvSpPr>
      <xdr:spPr bwMode="auto">
        <a:xfrm>
          <a:off x="7791450"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Conversion Factor</a:t>
          </a:r>
        </a:p>
      </xdr:txBody>
    </xdr:sp>
    <xdr:clientData/>
  </xdr:twoCellAnchor>
  <xdr:twoCellAnchor>
    <xdr:from>
      <xdr:col>3</xdr:col>
      <xdr:colOff>0</xdr:colOff>
      <xdr:row>3</xdr:row>
      <xdr:rowOff>0</xdr:rowOff>
    </xdr:from>
    <xdr:to>
      <xdr:col>3</xdr:col>
      <xdr:colOff>0</xdr:colOff>
      <xdr:row>3</xdr:row>
      <xdr:rowOff>0</xdr:rowOff>
    </xdr:to>
    <xdr:sp macro="" textlink="">
      <xdr:nvSpPr>
        <xdr:cNvPr id="44" name="Text 55">
          <a:extLst>
            <a:ext uri="{FF2B5EF4-FFF2-40B4-BE49-F238E27FC236}">
              <a16:creationId xmlns:a16="http://schemas.microsoft.com/office/drawing/2014/main" id="{954BFE55-3DE9-4AF6-851A-49BAFCE0D232}"/>
            </a:ext>
          </a:extLst>
        </xdr:cNvPr>
        <xdr:cNvSpPr txBox="1">
          <a:spLocks noChangeArrowheads="1"/>
        </xdr:cNvSpPr>
      </xdr:nvSpPr>
      <xdr:spPr bwMode="auto">
        <a:xfrm>
          <a:off x="4848225"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As at</a:t>
          </a:r>
          <a:r>
            <a:rPr lang="en-NZ" sz="1000" b="0" i="0" u="none" strike="noStrike" baseline="30000">
              <a:solidFill>
                <a:srgbClr val="000000"/>
              </a:solidFill>
              <a:latin typeface="Arial"/>
              <a:cs typeface="Arial"/>
            </a:rPr>
            <a:t>2</a:t>
          </a:r>
          <a:endParaRPr lang="en-NZ" sz="1000" b="0" i="0" u="none" strike="noStrike" baseline="0">
            <a:solidFill>
              <a:srgbClr val="000000"/>
            </a:solidFill>
            <a:latin typeface="Arial"/>
            <a:cs typeface="Arial"/>
          </a:endParaRPr>
        </a:p>
        <a:p>
          <a:pPr algn="ctr" rtl="0">
            <a:defRPr sz="1000"/>
          </a:pPr>
          <a:r>
            <a:rPr lang="en-NZ" sz="1000" b="0" i="0" u="none" strike="noStrike" baseline="0">
              <a:solidFill>
                <a:srgbClr val="000000"/>
              </a:solidFill>
              <a:latin typeface="Arial"/>
              <a:cs typeface="Arial"/>
            </a:rPr>
            <a:t>1 Jan 95</a:t>
          </a:r>
        </a:p>
      </xdr:txBody>
    </xdr:sp>
    <xdr:clientData/>
  </xdr:twoCellAnchor>
  <xdr:twoCellAnchor>
    <xdr:from>
      <xdr:col>7</xdr:col>
      <xdr:colOff>0</xdr:colOff>
      <xdr:row>3</xdr:row>
      <xdr:rowOff>0</xdr:rowOff>
    </xdr:from>
    <xdr:to>
      <xdr:col>7</xdr:col>
      <xdr:colOff>0</xdr:colOff>
      <xdr:row>3</xdr:row>
      <xdr:rowOff>0</xdr:rowOff>
    </xdr:to>
    <xdr:sp macro="" textlink="">
      <xdr:nvSpPr>
        <xdr:cNvPr id="45" name="Text 90">
          <a:extLst>
            <a:ext uri="{FF2B5EF4-FFF2-40B4-BE49-F238E27FC236}">
              <a16:creationId xmlns:a16="http://schemas.microsoft.com/office/drawing/2014/main" id="{1B56EDE2-DCA9-4829-BF83-8CF468100F7C}"/>
            </a:ext>
          </a:extLst>
        </xdr:cNvPr>
        <xdr:cNvSpPr txBox="1">
          <a:spLocks noChangeArrowheads="1"/>
        </xdr:cNvSpPr>
      </xdr:nvSpPr>
      <xdr:spPr bwMode="auto">
        <a:xfrm>
          <a:off x="8848725"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Gross Calorific Value*</a:t>
          </a:r>
        </a:p>
      </xdr:txBody>
    </xdr:sp>
    <xdr:clientData/>
  </xdr:twoCellAnchor>
  <xdr:twoCellAnchor>
    <xdr:from>
      <xdr:col>8</xdr:col>
      <xdr:colOff>0</xdr:colOff>
      <xdr:row>7</xdr:row>
      <xdr:rowOff>0</xdr:rowOff>
    </xdr:from>
    <xdr:to>
      <xdr:col>11</xdr:col>
      <xdr:colOff>0</xdr:colOff>
      <xdr:row>7</xdr:row>
      <xdr:rowOff>0</xdr:rowOff>
    </xdr:to>
    <xdr:sp macro="" textlink="">
      <xdr:nvSpPr>
        <xdr:cNvPr id="46" name="Text 102">
          <a:extLst>
            <a:ext uri="{FF2B5EF4-FFF2-40B4-BE49-F238E27FC236}">
              <a16:creationId xmlns:a16="http://schemas.microsoft.com/office/drawing/2014/main" id="{724B172C-C38B-49D0-AC07-0BB71CC9FAAE}"/>
            </a:ext>
          </a:extLst>
        </xdr:cNvPr>
        <xdr:cNvSpPr txBox="1">
          <a:spLocks noChangeArrowheads="1"/>
        </xdr:cNvSpPr>
      </xdr:nvSpPr>
      <xdr:spPr bwMode="auto">
        <a:xfrm>
          <a:off x="9829800" y="1857375"/>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1997</a:t>
          </a:r>
        </a:p>
        <a:p>
          <a:pPr algn="ctr" rtl="0">
            <a:defRPr sz="1000"/>
          </a:pPr>
          <a:endParaRPr lang="en-NZ" sz="1000" b="0" i="0" u="none" strike="noStrike" baseline="0">
            <a:solidFill>
              <a:srgbClr val="000000"/>
            </a:solidFill>
            <a:latin typeface="Arial"/>
            <a:cs typeface="Arial"/>
          </a:endParaRPr>
        </a:p>
      </xdr:txBody>
    </xdr:sp>
    <xdr:clientData/>
  </xdr:twoCellAnchor>
  <xdr:twoCellAnchor>
    <xdr:from>
      <xdr:col>1</xdr:col>
      <xdr:colOff>0</xdr:colOff>
      <xdr:row>7</xdr:row>
      <xdr:rowOff>0</xdr:rowOff>
    </xdr:from>
    <xdr:to>
      <xdr:col>2</xdr:col>
      <xdr:colOff>0</xdr:colOff>
      <xdr:row>7</xdr:row>
      <xdr:rowOff>0</xdr:rowOff>
    </xdr:to>
    <xdr:sp macro="" textlink="">
      <xdr:nvSpPr>
        <xdr:cNvPr id="47" name="Text 131">
          <a:extLst>
            <a:ext uri="{FF2B5EF4-FFF2-40B4-BE49-F238E27FC236}">
              <a16:creationId xmlns:a16="http://schemas.microsoft.com/office/drawing/2014/main" id="{D5761E99-A961-40FA-A037-EFC01A6712FE}"/>
            </a:ext>
          </a:extLst>
        </xdr:cNvPr>
        <xdr:cNvSpPr txBox="1">
          <a:spLocks noChangeArrowheads="1"/>
        </xdr:cNvSpPr>
      </xdr:nvSpPr>
      <xdr:spPr bwMode="auto">
        <a:xfrm>
          <a:off x="2752725" y="1857375"/>
          <a:ext cx="11144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NZ" sz="1000" b="0" i="0" u="none" strike="noStrike" baseline="0">
              <a:solidFill>
                <a:srgbClr val="000000"/>
              </a:solidFill>
              <a:latin typeface="Arial"/>
              <a:cs typeface="Arial"/>
            </a:rPr>
            <a:t>  Field</a:t>
          </a:r>
        </a:p>
      </xdr:txBody>
    </xdr:sp>
    <xdr:clientData/>
  </xdr:twoCellAnchor>
  <xdr:twoCellAnchor>
    <xdr:from>
      <xdr:col>2</xdr:col>
      <xdr:colOff>0</xdr:colOff>
      <xdr:row>3</xdr:row>
      <xdr:rowOff>0</xdr:rowOff>
    </xdr:from>
    <xdr:to>
      <xdr:col>3</xdr:col>
      <xdr:colOff>0</xdr:colOff>
      <xdr:row>3</xdr:row>
      <xdr:rowOff>0</xdr:rowOff>
    </xdr:to>
    <xdr:sp macro="" textlink="">
      <xdr:nvSpPr>
        <xdr:cNvPr id="48" name="Text 133">
          <a:extLst>
            <a:ext uri="{FF2B5EF4-FFF2-40B4-BE49-F238E27FC236}">
              <a16:creationId xmlns:a16="http://schemas.microsoft.com/office/drawing/2014/main" id="{8080300E-B010-4436-9C3C-232F815A9BE3}"/>
            </a:ext>
          </a:extLst>
        </xdr:cNvPr>
        <xdr:cNvSpPr txBox="1">
          <a:spLocks noChangeArrowheads="1"/>
        </xdr:cNvSpPr>
      </xdr:nvSpPr>
      <xdr:spPr bwMode="auto">
        <a:xfrm>
          <a:off x="3867150" y="514350"/>
          <a:ext cx="9810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Ultimate Recoverable</a:t>
          </a:r>
        </a:p>
      </xdr:txBody>
    </xdr:sp>
    <xdr:clientData/>
  </xdr:twoCellAnchor>
  <xdr:twoCellAnchor>
    <xdr:from>
      <xdr:col>7</xdr:col>
      <xdr:colOff>0</xdr:colOff>
      <xdr:row>3</xdr:row>
      <xdr:rowOff>0</xdr:rowOff>
    </xdr:from>
    <xdr:to>
      <xdr:col>7</xdr:col>
      <xdr:colOff>0</xdr:colOff>
      <xdr:row>3</xdr:row>
      <xdr:rowOff>0</xdr:rowOff>
    </xdr:to>
    <xdr:sp macro="" textlink="">
      <xdr:nvSpPr>
        <xdr:cNvPr id="49" name="Text 135">
          <a:extLst>
            <a:ext uri="{FF2B5EF4-FFF2-40B4-BE49-F238E27FC236}">
              <a16:creationId xmlns:a16="http://schemas.microsoft.com/office/drawing/2014/main" id="{7900C2F1-911A-4682-899A-940F037BD642}"/>
            </a:ext>
          </a:extLst>
        </xdr:cNvPr>
        <xdr:cNvSpPr txBox="1">
          <a:spLocks noChangeArrowheads="1"/>
        </xdr:cNvSpPr>
      </xdr:nvSpPr>
      <xdr:spPr bwMode="auto">
        <a:xfrm>
          <a:off x="8848725" y="5143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Gross Calorific Value*</a:t>
          </a:r>
        </a:p>
      </xdr:txBody>
    </xdr:sp>
    <xdr:clientData/>
  </xdr:twoCellAnchor>
  <xdr:twoCellAnchor>
    <xdr:from>
      <xdr:col>1</xdr:col>
      <xdr:colOff>0</xdr:colOff>
      <xdr:row>7</xdr:row>
      <xdr:rowOff>0</xdr:rowOff>
    </xdr:from>
    <xdr:to>
      <xdr:col>2</xdr:col>
      <xdr:colOff>0</xdr:colOff>
      <xdr:row>7</xdr:row>
      <xdr:rowOff>0</xdr:rowOff>
    </xdr:to>
    <xdr:sp macro="" textlink="">
      <xdr:nvSpPr>
        <xdr:cNvPr id="50" name="Text 131">
          <a:extLst>
            <a:ext uri="{FF2B5EF4-FFF2-40B4-BE49-F238E27FC236}">
              <a16:creationId xmlns:a16="http://schemas.microsoft.com/office/drawing/2014/main" id="{8EB301F6-0687-4B01-9807-85A4FF7E8A72}"/>
            </a:ext>
          </a:extLst>
        </xdr:cNvPr>
        <xdr:cNvSpPr txBox="1">
          <a:spLocks noChangeArrowheads="1"/>
        </xdr:cNvSpPr>
      </xdr:nvSpPr>
      <xdr:spPr bwMode="auto">
        <a:xfrm>
          <a:off x="2752725" y="1857375"/>
          <a:ext cx="11144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NZ" sz="1000" b="0" i="0" u="none" strike="noStrike" baseline="0">
              <a:solidFill>
                <a:srgbClr val="000000"/>
              </a:solidFill>
              <a:latin typeface="Arial"/>
              <a:cs typeface="Arial"/>
            </a:rPr>
            <a:t>  Field</a:t>
          </a:r>
        </a:p>
      </xdr:txBody>
    </xdr:sp>
    <xdr:clientData/>
  </xdr:twoCellAnchor>
  <xdr:twoCellAnchor>
    <xdr:from>
      <xdr:col>1</xdr:col>
      <xdr:colOff>0</xdr:colOff>
      <xdr:row>7</xdr:row>
      <xdr:rowOff>0</xdr:rowOff>
    </xdr:from>
    <xdr:to>
      <xdr:col>2</xdr:col>
      <xdr:colOff>0</xdr:colOff>
      <xdr:row>7</xdr:row>
      <xdr:rowOff>0</xdr:rowOff>
    </xdr:to>
    <xdr:sp macro="" textlink="">
      <xdr:nvSpPr>
        <xdr:cNvPr id="51" name="Text 131">
          <a:extLst>
            <a:ext uri="{FF2B5EF4-FFF2-40B4-BE49-F238E27FC236}">
              <a16:creationId xmlns:a16="http://schemas.microsoft.com/office/drawing/2014/main" id="{7918232E-54B8-443D-86F3-2E548FC9543C}"/>
            </a:ext>
          </a:extLst>
        </xdr:cNvPr>
        <xdr:cNvSpPr txBox="1">
          <a:spLocks noChangeArrowheads="1"/>
        </xdr:cNvSpPr>
      </xdr:nvSpPr>
      <xdr:spPr bwMode="auto">
        <a:xfrm>
          <a:off x="2752725" y="1857375"/>
          <a:ext cx="111442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NZ" sz="1000" b="0" i="0" u="none" strike="noStrike" baseline="0">
              <a:solidFill>
                <a:srgbClr val="000000"/>
              </a:solidFill>
              <a:latin typeface="Arial"/>
              <a:cs typeface="Arial"/>
            </a:rPr>
            <a:t>  Field</a:t>
          </a:r>
        </a:p>
      </xdr:txBody>
    </xdr:sp>
    <xdr:clientData/>
  </xdr:twoCellAnchor>
  <xdr:twoCellAnchor>
    <xdr:from>
      <xdr:col>8</xdr:col>
      <xdr:colOff>0</xdr:colOff>
      <xdr:row>7</xdr:row>
      <xdr:rowOff>0</xdr:rowOff>
    </xdr:from>
    <xdr:to>
      <xdr:col>11</xdr:col>
      <xdr:colOff>0</xdr:colOff>
      <xdr:row>7</xdr:row>
      <xdr:rowOff>0</xdr:rowOff>
    </xdr:to>
    <xdr:sp macro="" textlink="">
      <xdr:nvSpPr>
        <xdr:cNvPr id="52" name="Text 102">
          <a:extLst>
            <a:ext uri="{FF2B5EF4-FFF2-40B4-BE49-F238E27FC236}">
              <a16:creationId xmlns:a16="http://schemas.microsoft.com/office/drawing/2014/main" id="{497B6F6E-88DB-46E4-9D6E-EE6ED42C7857}"/>
            </a:ext>
          </a:extLst>
        </xdr:cNvPr>
        <xdr:cNvSpPr txBox="1">
          <a:spLocks noChangeArrowheads="1"/>
        </xdr:cNvSpPr>
      </xdr:nvSpPr>
      <xdr:spPr bwMode="auto">
        <a:xfrm>
          <a:off x="9829800" y="1857375"/>
          <a:ext cx="2428875" cy="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en-NZ" sz="1000" b="0" i="0" u="none" strike="noStrike" baseline="0">
              <a:solidFill>
                <a:srgbClr val="000000"/>
              </a:solidFill>
              <a:latin typeface="Arial"/>
              <a:cs typeface="Arial"/>
            </a:rPr>
            <a:t>1997</a:t>
          </a:r>
        </a:p>
        <a:p>
          <a:pPr algn="ctr" rtl="0">
            <a:defRPr sz="1000"/>
          </a:pPr>
          <a:endParaRPr lang="en-NZ"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bie.govt.nz/building-and-energy/energy-and-natural-resources/energy-statistics-and-modelling/energy-statistics/petroleum-reserves-data" TargetMode="External"/><Relationship Id="rId1" Type="http://schemas.openxmlformats.org/officeDocument/2006/relationships/hyperlink" Target="mailto:energyinfo@mbie.govt.nz"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81486-2149-43F3-89CC-BC66AB2D5252}">
  <sheetPr>
    <tabColor rgb="FFFF0000"/>
  </sheetPr>
  <dimension ref="B2:F44"/>
  <sheetViews>
    <sheetView showGridLines="0" tabSelected="1" workbookViewId="0"/>
  </sheetViews>
  <sheetFormatPr defaultRowHeight="15"/>
  <cols>
    <col min="1" max="1" width="9" style="547"/>
    <col min="2" max="2" width="24.625" style="547" customWidth="1"/>
    <col min="3" max="3" width="71.625" style="547" customWidth="1"/>
    <col min="4" max="16384" width="9" style="547"/>
  </cols>
  <sheetData>
    <row r="2" spans="2:6" ht="21">
      <c r="B2" s="545" t="s">
        <v>139</v>
      </c>
    </row>
    <row r="3" spans="2:6" ht="18.75">
      <c r="B3" s="554" t="s">
        <v>142</v>
      </c>
      <c r="C3" s="546"/>
    </row>
    <row r="5" spans="2:6" ht="61.5" customHeight="1">
      <c r="B5" s="556" t="s">
        <v>140</v>
      </c>
      <c r="C5" s="556"/>
      <c r="D5" s="556"/>
      <c r="E5" s="556"/>
      <c r="F5" s="556"/>
    </row>
    <row r="6" spans="2:6">
      <c r="B6" s="548" t="s">
        <v>141</v>
      </c>
    </row>
    <row r="8" spans="2:6" ht="60" customHeight="1">
      <c r="B8" s="556" t="s">
        <v>145</v>
      </c>
      <c r="C8" s="556"/>
    </row>
    <row r="9" spans="2:6" ht="15" customHeight="1">
      <c r="B9" s="555"/>
      <c r="C9" s="555"/>
    </row>
    <row r="10" spans="2:6" ht="60" customHeight="1">
      <c r="B10" s="556" t="s">
        <v>146</v>
      </c>
      <c r="C10" s="556"/>
    </row>
    <row r="11" spans="2:6" ht="15" customHeight="1">
      <c r="B11" s="555"/>
      <c r="C11" s="555"/>
    </row>
    <row r="12" spans="2:6" ht="45" customHeight="1">
      <c r="B12" s="558" t="s">
        <v>144</v>
      </c>
      <c r="C12" s="558"/>
    </row>
    <row r="13" spans="2:6" ht="16.5" customHeight="1">
      <c r="B13" s="555"/>
      <c r="C13" s="555"/>
    </row>
    <row r="14" spans="2:6">
      <c r="B14" s="557" t="s">
        <v>143</v>
      </c>
      <c r="C14" s="557"/>
    </row>
    <row r="16" spans="2:6">
      <c r="B16" s="549"/>
      <c r="C16" s="550"/>
    </row>
    <row r="17" spans="2:3">
      <c r="B17" s="551"/>
      <c r="C17" s="551"/>
    </row>
    <row r="18" spans="2:3">
      <c r="B18" s="549"/>
      <c r="C18" s="550"/>
    </row>
    <row r="19" spans="2:3">
      <c r="B19" s="551"/>
      <c r="C19" s="551"/>
    </row>
    <row r="20" spans="2:3">
      <c r="B20" s="549"/>
      <c r="C20" s="550"/>
    </row>
    <row r="21" spans="2:3">
      <c r="B21" s="552"/>
      <c r="C21" s="550"/>
    </row>
    <row r="22" spans="2:3">
      <c r="B22" s="552"/>
      <c r="C22" s="553"/>
    </row>
    <row r="23" spans="2:3">
      <c r="B23" s="551"/>
      <c r="C23" s="550"/>
    </row>
    <row r="24" spans="2:3">
      <c r="B24" s="551"/>
      <c r="C24" s="550"/>
    </row>
    <row r="25" spans="2:3">
      <c r="B25" s="552"/>
      <c r="C25" s="553"/>
    </row>
    <row r="26" spans="2:3">
      <c r="B26" s="551"/>
      <c r="C26" s="550"/>
    </row>
    <row r="27" spans="2:3">
      <c r="B27" s="551"/>
      <c r="C27" s="550"/>
    </row>
    <row r="28" spans="2:3">
      <c r="B28" s="552"/>
      <c r="C28" s="553"/>
    </row>
    <row r="29" spans="2:3">
      <c r="B29" s="551"/>
      <c r="C29" s="550"/>
    </row>
    <row r="30" spans="2:3">
      <c r="B30" s="551"/>
      <c r="C30" s="550"/>
    </row>
    <row r="31" spans="2:3">
      <c r="B31" s="552"/>
      <c r="C31" s="553"/>
    </row>
    <row r="32" spans="2:3">
      <c r="B32" s="551"/>
      <c r="C32" s="550"/>
    </row>
    <row r="33" spans="2:3">
      <c r="B33" s="551"/>
      <c r="C33" s="550"/>
    </row>
    <row r="34" spans="2:3">
      <c r="B34" s="552"/>
      <c r="C34" s="550"/>
    </row>
    <row r="35" spans="2:3">
      <c r="B35" s="551"/>
      <c r="C35" s="550"/>
    </row>
    <row r="36" spans="2:3">
      <c r="B36" s="551"/>
      <c r="C36" s="550"/>
    </row>
    <row r="37" spans="2:3">
      <c r="B37" s="552"/>
      <c r="C37" s="550"/>
    </row>
    <row r="38" spans="2:3">
      <c r="B38" s="551"/>
      <c r="C38" s="551"/>
    </row>
    <row r="39" spans="2:3">
      <c r="B39" s="552"/>
      <c r="C39" s="550"/>
    </row>
    <row r="40" spans="2:3">
      <c r="B40" s="551"/>
      <c r="C40" s="551"/>
    </row>
    <row r="41" spans="2:3">
      <c r="B41" s="552"/>
      <c r="C41" s="550"/>
    </row>
    <row r="42" spans="2:3">
      <c r="B42" s="551"/>
      <c r="C42" s="551"/>
    </row>
    <row r="43" spans="2:3">
      <c r="B43" s="552"/>
      <c r="C43" s="550"/>
    </row>
    <row r="44" spans="2:3">
      <c r="B44" s="551"/>
      <c r="C44" s="551"/>
    </row>
  </sheetData>
  <mergeCells count="5">
    <mergeCell ref="B5:F5"/>
    <mergeCell ref="B8:C8"/>
    <mergeCell ref="B10:C10"/>
    <mergeCell ref="B14:C14"/>
    <mergeCell ref="B12:C12"/>
  </mergeCells>
  <hyperlinks>
    <hyperlink ref="B6" r:id="rId1" xr:uid="{E88651B9-530F-43A8-989A-8F5790C3940B}"/>
    <hyperlink ref="B14" r:id="rId2" xr:uid="{6A8FAEDA-2EE0-487F-B6E2-884B031E314D}"/>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98A2-990F-44F2-82F4-C0459E55B904}">
  <dimension ref="A2:O35"/>
  <sheetViews>
    <sheetView workbookViewId="0"/>
  </sheetViews>
  <sheetFormatPr defaultRowHeight="14.25"/>
  <cols>
    <col min="1" max="1" width="16.5" customWidth="1"/>
    <col min="2" max="13" width="9.375" customWidth="1"/>
  </cols>
  <sheetData>
    <row r="2" spans="1:13" ht="15">
      <c r="A2" s="457" t="s">
        <v>134</v>
      </c>
    </row>
    <row r="3" spans="1:13" ht="15" thickBot="1"/>
    <row r="4" spans="1:13" ht="30.75" customHeight="1" thickBot="1">
      <c r="A4" s="642" t="s">
        <v>4</v>
      </c>
      <c r="B4" s="645" t="s">
        <v>116</v>
      </c>
      <c r="C4" s="646"/>
      <c r="D4" s="647"/>
      <c r="E4" s="648" t="s">
        <v>117</v>
      </c>
      <c r="F4" s="646"/>
      <c r="G4" s="647"/>
      <c r="H4" s="648" t="s">
        <v>135</v>
      </c>
      <c r="I4" s="646"/>
      <c r="J4" s="647"/>
      <c r="K4" s="648" t="s">
        <v>136</v>
      </c>
      <c r="L4" s="646"/>
      <c r="M4" s="647"/>
    </row>
    <row r="5" spans="1:13" ht="15" thickBot="1">
      <c r="A5" s="643"/>
      <c r="B5" s="649" t="s">
        <v>76</v>
      </c>
      <c r="C5" s="649"/>
      <c r="D5" s="650"/>
      <c r="E5" s="651" t="s">
        <v>76</v>
      </c>
      <c r="F5" s="649"/>
      <c r="G5" s="650"/>
      <c r="H5" s="651" t="s">
        <v>76</v>
      </c>
      <c r="I5" s="649"/>
      <c r="J5" s="650"/>
      <c r="K5" s="651" t="s">
        <v>76</v>
      </c>
      <c r="L5" s="649"/>
      <c r="M5" s="650"/>
    </row>
    <row r="6" spans="1:13" ht="15" thickBot="1">
      <c r="A6" s="643"/>
      <c r="B6" s="432" t="s">
        <v>120</v>
      </c>
      <c r="C6" s="430" t="s">
        <v>10</v>
      </c>
      <c r="D6" s="429" t="s">
        <v>11</v>
      </c>
      <c r="E6" s="431" t="s">
        <v>120</v>
      </c>
      <c r="F6" s="430" t="s">
        <v>10</v>
      </c>
      <c r="G6" s="429" t="s">
        <v>11</v>
      </c>
      <c r="H6" s="431" t="s">
        <v>120</v>
      </c>
      <c r="I6" s="430" t="s">
        <v>10</v>
      </c>
      <c r="J6" s="429" t="s">
        <v>11</v>
      </c>
      <c r="K6" s="428" t="s">
        <v>120</v>
      </c>
      <c r="L6" s="427" t="s">
        <v>10</v>
      </c>
      <c r="M6" s="426" t="s">
        <v>11</v>
      </c>
    </row>
    <row r="7" spans="1:13">
      <c r="A7" s="458" t="s">
        <v>27</v>
      </c>
      <c r="B7" s="459">
        <v>22390</v>
      </c>
      <c r="C7" s="460">
        <v>791.33</v>
      </c>
      <c r="D7" s="461">
        <v>927.14</v>
      </c>
      <c r="E7" s="459">
        <v>29440</v>
      </c>
      <c r="F7" s="460">
        <v>1040.32</v>
      </c>
      <c r="G7" s="461">
        <v>1218.8599999999999</v>
      </c>
      <c r="H7" s="459">
        <v>11870</v>
      </c>
      <c r="I7" s="460">
        <v>419.32</v>
      </c>
      <c r="J7" s="461">
        <v>491.28</v>
      </c>
      <c r="K7" s="459">
        <v>18910</v>
      </c>
      <c r="L7" s="460">
        <v>668.31</v>
      </c>
      <c r="M7" s="461">
        <v>783</v>
      </c>
    </row>
    <row r="8" spans="1:13">
      <c r="A8" s="462" t="s">
        <v>26</v>
      </c>
      <c r="B8" s="463">
        <v>6714.767711853292</v>
      </c>
      <c r="C8" s="464">
        <v>237.13202174409898</v>
      </c>
      <c r="D8" s="465">
        <v>269.48749619077415</v>
      </c>
      <c r="E8" s="466">
        <v>8449.4415852849706</v>
      </c>
      <c r="F8" s="467">
        <v>298.39202958433873</v>
      </c>
      <c r="G8" s="468">
        <v>339.10612470112198</v>
      </c>
      <c r="H8" s="469">
        <v>5060.9999856497716</v>
      </c>
      <c r="I8" s="470">
        <v>178.72921449322166</v>
      </c>
      <c r="J8" s="471">
        <v>203.11591895378729</v>
      </c>
      <c r="K8" s="472">
        <v>7018.1009009734335</v>
      </c>
      <c r="L8" s="473">
        <v>247.84423331787679</v>
      </c>
      <c r="M8" s="474">
        <v>281.6613352810449</v>
      </c>
    </row>
    <row r="9" spans="1:13">
      <c r="A9" s="475" t="s">
        <v>17</v>
      </c>
      <c r="B9" s="476">
        <v>5918.7939999999999</v>
      </c>
      <c r="C9" s="477">
        <v>167.6</v>
      </c>
      <c r="D9" s="478">
        <v>187.3</v>
      </c>
      <c r="E9" s="476">
        <v>10170.719999999999</v>
      </c>
      <c r="F9" s="477">
        <v>288</v>
      </c>
      <c r="G9" s="478">
        <v>324.90699264</v>
      </c>
      <c r="H9" s="476">
        <v>3443.2124999999996</v>
      </c>
      <c r="I9" s="477">
        <v>97.5</v>
      </c>
      <c r="J9" s="478">
        <v>112</v>
      </c>
      <c r="K9" s="476">
        <v>7691.607</v>
      </c>
      <c r="L9" s="477">
        <v>217.8</v>
      </c>
      <c r="M9" s="478">
        <v>250</v>
      </c>
    </row>
    <row r="10" spans="1:13">
      <c r="A10" s="475" t="s">
        <v>14</v>
      </c>
      <c r="B10" s="476">
        <v>38745</v>
      </c>
      <c r="C10" s="477">
        <v>1368</v>
      </c>
      <c r="D10" s="479">
        <v>1048.5</v>
      </c>
      <c r="E10" s="476">
        <v>40064</v>
      </c>
      <c r="F10" s="477">
        <v>1415</v>
      </c>
      <c r="G10" s="479">
        <v>1083</v>
      </c>
      <c r="H10" s="476">
        <v>3279</v>
      </c>
      <c r="I10" s="477">
        <v>116</v>
      </c>
      <c r="J10" s="479">
        <v>85.9</v>
      </c>
      <c r="K10" s="476">
        <v>4598</v>
      </c>
      <c r="L10" s="477">
        <v>162</v>
      </c>
      <c r="M10" s="479">
        <v>120.5</v>
      </c>
    </row>
    <row r="11" spans="1:13">
      <c r="A11" s="475" t="s">
        <v>125</v>
      </c>
      <c r="B11" s="480">
        <v>3025.3</v>
      </c>
      <c r="C11" s="481">
        <v>106.8</v>
      </c>
      <c r="D11" s="478">
        <v>122.8</v>
      </c>
      <c r="E11" s="480">
        <v>6172.6</v>
      </c>
      <c r="F11" s="481">
        <v>218</v>
      </c>
      <c r="G11" s="478">
        <v>250.6</v>
      </c>
      <c r="H11" s="480">
        <v>1939.2</v>
      </c>
      <c r="I11" s="481">
        <v>68.5</v>
      </c>
      <c r="J11" s="478">
        <v>78.7</v>
      </c>
      <c r="K11" s="480">
        <v>4974.1000000000004</v>
      </c>
      <c r="L11" s="481">
        <v>175.6</v>
      </c>
      <c r="M11" s="478">
        <v>202</v>
      </c>
    </row>
    <row r="12" spans="1:13">
      <c r="A12" s="475" t="s">
        <v>124</v>
      </c>
      <c r="B12" s="480">
        <v>806.5</v>
      </c>
      <c r="C12" s="482">
        <v>28.5</v>
      </c>
      <c r="D12" s="483">
        <v>31.3</v>
      </c>
      <c r="E12" s="480">
        <v>2168.6999999999998</v>
      </c>
      <c r="F12" s="482">
        <v>76.599999999999994</v>
      </c>
      <c r="G12" s="483">
        <v>84.2</v>
      </c>
      <c r="H12" s="480">
        <v>339.5</v>
      </c>
      <c r="I12" s="482">
        <v>12</v>
      </c>
      <c r="J12" s="483">
        <v>13.2</v>
      </c>
      <c r="K12" s="480">
        <v>1627</v>
      </c>
      <c r="L12" s="482">
        <v>57.4</v>
      </c>
      <c r="M12" s="483">
        <v>63.2</v>
      </c>
    </row>
    <row r="13" spans="1:13">
      <c r="A13" s="475" t="s">
        <v>15</v>
      </c>
      <c r="B13" s="480">
        <v>101763</v>
      </c>
      <c r="C13" s="481">
        <v>3612</v>
      </c>
      <c r="D13" s="478">
        <v>4010</v>
      </c>
      <c r="E13" s="480">
        <v>105306</v>
      </c>
      <c r="F13" s="481">
        <v>3738</v>
      </c>
      <c r="G13" s="478">
        <v>4150</v>
      </c>
      <c r="H13" s="480">
        <v>1999</v>
      </c>
      <c r="I13" s="481">
        <v>71.150000000000006</v>
      </c>
      <c r="J13" s="478">
        <v>78.98</v>
      </c>
      <c r="K13" s="480">
        <v>5542</v>
      </c>
      <c r="L13" s="481">
        <v>197.23</v>
      </c>
      <c r="M13" s="478">
        <v>218.92</v>
      </c>
    </row>
    <row r="14" spans="1:13">
      <c r="A14" s="475" t="s">
        <v>16</v>
      </c>
      <c r="B14" s="476">
        <v>5424.3839999999991</v>
      </c>
      <c r="C14" s="477">
        <v>153.6</v>
      </c>
      <c r="D14" s="479">
        <v>176.9</v>
      </c>
      <c r="E14" s="476">
        <v>6038.8649999999998</v>
      </c>
      <c r="F14" s="477">
        <v>171</v>
      </c>
      <c r="G14" s="479">
        <v>197.1</v>
      </c>
      <c r="H14" s="476">
        <v>812.24499999999989</v>
      </c>
      <c r="I14" s="477">
        <v>23</v>
      </c>
      <c r="J14" s="479">
        <v>27</v>
      </c>
      <c r="K14" s="476">
        <v>1416.1315</v>
      </c>
      <c r="L14" s="477">
        <v>40.1</v>
      </c>
      <c r="M14" s="479">
        <v>47.25</v>
      </c>
    </row>
    <row r="15" spans="1:13">
      <c r="A15" s="475" t="s">
        <v>123</v>
      </c>
      <c r="B15" s="480">
        <v>1047.5999999999999</v>
      </c>
      <c r="C15" s="481">
        <v>37</v>
      </c>
      <c r="D15" s="478">
        <v>40.700000000000003</v>
      </c>
      <c r="E15" s="480">
        <v>1476.3</v>
      </c>
      <c r="F15" s="481">
        <v>52.1</v>
      </c>
      <c r="G15" s="478">
        <v>57.3</v>
      </c>
      <c r="H15" s="480">
        <v>233.8</v>
      </c>
      <c r="I15" s="481">
        <v>8.3000000000000007</v>
      </c>
      <c r="J15" s="478">
        <v>9.1</v>
      </c>
      <c r="K15" s="480">
        <v>615.5</v>
      </c>
      <c r="L15" s="481">
        <v>21.7</v>
      </c>
      <c r="M15" s="478">
        <v>23.9</v>
      </c>
    </row>
    <row r="16" spans="1:13">
      <c r="A16" s="475" t="s">
        <v>38</v>
      </c>
      <c r="B16" s="484">
        <v>666.989578968763</v>
      </c>
      <c r="C16" s="485">
        <v>23.554736981281845</v>
      </c>
      <c r="D16" s="486">
        <v>27.643637528179667</v>
      </c>
      <c r="E16" s="487">
        <v>1092.3417602481854</v>
      </c>
      <c r="F16" s="488">
        <v>38.576049263164663</v>
      </c>
      <c r="G16" s="489">
        <v>45.272520934856722</v>
      </c>
      <c r="H16" s="490">
        <v>32.054046656921251</v>
      </c>
      <c r="I16" s="491">
        <v>1.1319886576891738</v>
      </c>
      <c r="J16" s="492">
        <v>1.3284921909353984</v>
      </c>
      <c r="K16" s="493">
        <v>488.88702896424519</v>
      </c>
      <c r="L16" s="494">
        <v>17.26504542787232</v>
      </c>
      <c r="M16" s="495">
        <v>20.262109404784574</v>
      </c>
    </row>
    <row r="17" spans="1:15">
      <c r="A17" s="475" t="s">
        <v>121</v>
      </c>
      <c r="B17" s="484">
        <v>69.5</v>
      </c>
      <c r="C17" s="485">
        <v>2.5</v>
      </c>
      <c r="D17" s="486">
        <v>3.3</v>
      </c>
      <c r="E17" s="484">
        <v>116.3</v>
      </c>
      <c r="F17" s="485">
        <v>4.0999999999999996</v>
      </c>
      <c r="G17" s="486">
        <v>5.6</v>
      </c>
      <c r="H17" s="484">
        <v>40.200000000000003</v>
      </c>
      <c r="I17" s="485">
        <v>1.4</v>
      </c>
      <c r="J17" s="486">
        <v>1.9</v>
      </c>
      <c r="K17" s="484">
        <v>87.1</v>
      </c>
      <c r="L17" s="485">
        <v>3.1</v>
      </c>
      <c r="M17" s="486">
        <v>4.2</v>
      </c>
    </row>
    <row r="18" spans="1:15">
      <c r="A18" s="475" t="s">
        <v>137</v>
      </c>
      <c r="B18" s="484">
        <v>134.4</v>
      </c>
      <c r="C18" s="485">
        <v>4.7</v>
      </c>
      <c r="D18" s="486">
        <f>((B18*1000000)*39.21)/1000000000</f>
        <v>5.2698239999999998</v>
      </c>
      <c r="E18" s="484">
        <v>154.30000000000001</v>
      </c>
      <c r="F18" s="485">
        <v>5.4</v>
      </c>
      <c r="G18" s="486">
        <f>((E18*1000000)*39.21)/1000000000</f>
        <v>6.050103</v>
      </c>
      <c r="H18" s="484">
        <v>101.6</v>
      </c>
      <c r="I18" s="485">
        <v>3.6</v>
      </c>
      <c r="J18" s="486">
        <f>((H18*1000000)*39)/1000000000</f>
        <v>3.9624000000000001</v>
      </c>
      <c r="K18" s="484">
        <v>111.9</v>
      </c>
      <c r="L18" s="485">
        <v>4.2</v>
      </c>
      <c r="M18" s="486">
        <f>((K18*1000000)*39)/1000000000</f>
        <v>4.3640999999999996</v>
      </c>
    </row>
    <row r="19" spans="1:15">
      <c r="A19" s="475" t="s">
        <v>18</v>
      </c>
      <c r="B19" s="496">
        <v>2700.8829235927788</v>
      </c>
      <c r="C19" s="497">
        <v>95.38168044667897</v>
      </c>
      <c r="D19" s="498">
        <v>92.640284279232304</v>
      </c>
      <c r="E19" s="499">
        <v>2700.8829235927788</v>
      </c>
      <c r="F19" s="500">
        <v>95.38168044667897</v>
      </c>
      <c r="G19" s="501">
        <v>92.640284279232304</v>
      </c>
      <c r="H19" s="502">
        <v>0</v>
      </c>
      <c r="I19" s="503">
        <v>0</v>
      </c>
      <c r="J19" s="504">
        <v>0</v>
      </c>
      <c r="K19" s="505">
        <v>0</v>
      </c>
      <c r="L19" s="506">
        <v>0</v>
      </c>
      <c r="M19" s="507">
        <v>0</v>
      </c>
    </row>
    <row r="20" spans="1:15">
      <c r="A20" s="475" t="s">
        <v>126</v>
      </c>
      <c r="B20" s="480">
        <v>0.4</v>
      </c>
      <c r="C20" s="482">
        <v>0</v>
      </c>
      <c r="D20" s="483">
        <v>0</v>
      </c>
      <c r="E20" s="480">
        <v>0.4</v>
      </c>
      <c r="F20" s="482">
        <v>0</v>
      </c>
      <c r="G20" s="483">
        <v>0</v>
      </c>
      <c r="H20" s="480">
        <v>0</v>
      </c>
      <c r="I20" s="482">
        <v>0</v>
      </c>
      <c r="J20" s="483">
        <v>0</v>
      </c>
      <c r="K20" s="480">
        <v>0</v>
      </c>
      <c r="L20" s="482">
        <v>0</v>
      </c>
      <c r="M20" s="483">
        <v>0</v>
      </c>
    </row>
    <row r="21" spans="1:15">
      <c r="A21" s="475" t="s">
        <v>127</v>
      </c>
      <c r="B21" s="480">
        <v>11.3</v>
      </c>
      <c r="C21" s="481">
        <v>0.4</v>
      </c>
      <c r="D21" s="478">
        <v>0.4</v>
      </c>
      <c r="E21" s="480">
        <v>14</v>
      </c>
      <c r="F21" s="481">
        <v>0.5</v>
      </c>
      <c r="G21" s="478">
        <v>0.5</v>
      </c>
      <c r="H21" s="480">
        <v>0</v>
      </c>
      <c r="I21" s="481">
        <v>0</v>
      </c>
      <c r="J21" s="478">
        <v>0</v>
      </c>
      <c r="K21" s="480">
        <v>0</v>
      </c>
      <c r="L21" s="481">
        <v>0</v>
      </c>
      <c r="M21" s="478">
        <v>0</v>
      </c>
    </row>
    <row r="22" spans="1:15">
      <c r="A22" s="475" t="s">
        <v>37</v>
      </c>
      <c r="B22" s="508">
        <v>66.258040777653036</v>
      </c>
      <c r="C22" s="509">
        <v>2.3399027100628169</v>
      </c>
      <c r="D22" s="510">
        <v>2.7398102735206842</v>
      </c>
      <c r="E22" s="511">
        <v>73.641275929451211</v>
      </c>
      <c r="F22" s="512">
        <v>2.6006416594485695</v>
      </c>
      <c r="G22" s="513">
        <v>3.0451115363304089</v>
      </c>
      <c r="H22" s="514">
        <v>1.5740627776530305</v>
      </c>
      <c r="I22" s="515">
        <v>5.5588026992816765E-2</v>
      </c>
      <c r="J22" s="516">
        <v>6.5088452944941394E-2</v>
      </c>
      <c r="K22" s="517">
        <v>5.5034103792673106</v>
      </c>
      <c r="L22" s="518">
        <v>0.19435293754382504</v>
      </c>
      <c r="M22" s="519">
        <v>0.22756936546186599</v>
      </c>
    </row>
    <row r="23" spans="1:15">
      <c r="A23" s="475" t="s">
        <v>19</v>
      </c>
      <c r="B23" s="520">
        <v>788.71600100000001</v>
      </c>
      <c r="C23" s="521">
        <v>27.853505575314998</v>
      </c>
      <c r="D23" s="522">
        <v>26.460830296549251</v>
      </c>
      <c r="E23" s="523">
        <v>788.71600100000001</v>
      </c>
      <c r="F23" s="524">
        <v>27.853505575314998</v>
      </c>
      <c r="G23" s="525">
        <v>26.460830296549251</v>
      </c>
      <c r="H23" s="526">
        <v>0</v>
      </c>
      <c r="I23" s="527">
        <v>0</v>
      </c>
      <c r="J23" s="528">
        <v>0</v>
      </c>
      <c r="K23" s="529">
        <v>0</v>
      </c>
      <c r="L23" s="530">
        <v>0</v>
      </c>
      <c r="M23" s="531">
        <v>0</v>
      </c>
    </row>
    <row r="24" spans="1:15" ht="15" thickBot="1">
      <c r="A24" s="532" t="s">
        <v>138</v>
      </c>
      <c r="B24" s="484">
        <v>32.1</v>
      </c>
      <c r="C24" s="485">
        <v>1.1000000000000001</v>
      </c>
      <c r="D24" s="486">
        <v>1.7</v>
      </c>
      <c r="E24" s="484">
        <v>41.4</v>
      </c>
      <c r="F24" s="485">
        <v>1.5</v>
      </c>
      <c r="G24" s="486">
        <v>2.2000000000000002</v>
      </c>
      <c r="H24" s="484">
        <v>17.8</v>
      </c>
      <c r="I24" s="485">
        <v>0.6</v>
      </c>
      <c r="J24" s="486">
        <v>0.9</v>
      </c>
      <c r="K24" s="484">
        <v>27.1</v>
      </c>
      <c r="L24" s="485">
        <v>1</v>
      </c>
      <c r="M24" s="486">
        <v>1.4</v>
      </c>
    </row>
    <row r="25" spans="1:15" ht="15" thickBot="1">
      <c r="A25" s="421" t="s">
        <v>55</v>
      </c>
      <c r="B25" s="533">
        <f>SUM(B7:B24)</f>
        <v>190305.89225619246</v>
      </c>
      <c r="C25" s="533">
        <f t="shared" ref="C25:M25" si="0">SUM(C7:C24)</f>
        <v>6659.7918474574381</v>
      </c>
      <c r="D25" s="533">
        <f t="shared" si="0"/>
        <v>6974.2818825682552</v>
      </c>
      <c r="E25" s="533">
        <f t="shared" si="0"/>
        <v>214268.60854605533</v>
      </c>
      <c r="F25" s="533">
        <f t="shared" si="0"/>
        <v>7473.3239065289445</v>
      </c>
      <c r="G25" s="533">
        <f t="shared" si="0"/>
        <v>7886.841967388089</v>
      </c>
      <c r="H25" s="533">
        <f t="shared" si="0"/>
        <v>29170.185595084342</v>
      </c>
      <c r="I25" s="533">
        <f t="shared" si="0"/>
        <v>1001.2867911779035</v>
      </c>
      <c r="J25" s="533">
        <f t="shared" si="0"/>
        <v>1107.4318995976676</v>
      </c>
      <c r="K25" s="533">
        <f t="shared" si="0"/>
        <v>53112.929840316938</v>
      </c>
      <c r="L25" s="533">
        <f t="shared" si="0"/>
        <v>1813.7436316832927</v>
      </c>
      <c r="M25" s="533">
        <f t="shared" si="0"/>
        <v>2020.8851140512918</v>
      </c>
    </row>
    <row r="26" spans="1:15">
      <c r="B26" s="534"/>
      <c r="C26" s="534"/>
      <c r="D26" s="534"/>
      <c r="E26" s="534"/>
      <c r="F26" s="534"/>
      <c r="G26" s="534"/>
      <c r="H26" s="534"/>
      <c r="I26" s="534"/>
      <c r="J26" s="534"/>
      <c r="K26" s="534"/>
      <c r="L26" s="534"/>
      <c r="M26" s="534"/>
    </row>
    <row r="28" spans="1:15">
      <c r="B28" s="535"/>
      <c r="C28" s="535"/>
      <c r="D28" s="535"/>
      <c r="E28" s="535"/>
      <c r="F28" s="535"/>
      <c r="G28" s="535"/>
      <c r="H28" s="535"/>
      <c r="I28" s="535"/>
      <c r="J28" s="535"/>
      <c r="K28" s="535"/>
      <c r="L28" s="535"/>
      <c r="M28" s="535"/>
    </row>
    <row r="31" spans="1:15">
      <c r="C31" s="534"/>
      <c r="D31" s="534"/>
      <c r="E31" s="534"/>
      <c r="F31" s="534"/>
      <c r="G31" s="534"/>
      <c r="H31" s="534"/>
      <c r="I31" s="534"/>
      <c r="J31" s="534"/>
      <c r="K31" s="534"/>
      <c r="L31" s="534"/>
      <c r="M31" s="534"/>
      <c r="N31" s="534"/>
      <c r="O31" s="534"/>
    </row>
    <row r="33" spans="4:15">
      <c r="D33" s="534"/>
      <c r="E33" s="534"/>
      <c r="F33" s="534"/>
      <c r="G33" s="534"/>
      <c r="H33" s="534"/>
      <c r="I33" s="534"/>
      <c r="J33" s="534"/>
      <c r="K33" s="534"/>
      <c r="L33" s="534"/>
      <c r="M33" s="534"/>
      <c r="N33" s="534"/>
      <c r="O33" s="534"/>
    </row>
    <row r="35" spans="4:15">
      <c r="D35" s="534"/>
      <c r="E35" s="534"/>
      <c r="F35" s="534"/>
      <c r="G35" s="534"/>
      <c r="H35" s="534"/>
      <c r="I35" s="534"/>
      <c r="J35" s="534"/>
      <c r="K35" s="534"/>
      <c r="L35" s="534"/>
      <c r="M35" s="534"/>
      <c r="N35" s="534"/>
      <c r="O35" s="534"/>
    </row>
  </sheetData>
  <mergeCells count="9">
    <mergeCell ref="A4:A6"/>
    <mergeCell ref="B4:D4"/>
    <mergeCell ref="E4:G4"/>
    <mergeCell ref="H4:J4"/>
    <mergeCell ref="K4:M4"/>
    <mergeCell ref="B5:D5"/>
    <mergeCell ref="E5:G5"/>
    <mergeCell ref="H5:J5"/>
    <mergeCell ref="K5:M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8453F-BB58-481B-A140-A3D53971CC1C}">
  <dimension ref="A1:K45"/>
  <sheetViews>
    <sheetView workbookViewId="0"/>
  </sheetViews>
  <sheetFormatPr defaultRowHeight="14.25"/>
  <cols>
    <col min="1" max="1" width="14" style="2" customWidth="1"/>
    <col min="2" max="3" width="8.125" style="2" customWidth="1"/>
    <col min="4" max="4" width="9.125" style="2" customWidth="1"/>
    <col min="5" max="6" width="8.125" style="2" customWidth="1"/>
    <col min="7" max="7" width="9.125" style="2" customWidth="1"/>
    <col min="8" max="9" width="8.125" style="2" customWidth="1"/>
    <col min="10" max="10" width="9.125" style="2" customWidth="1"/>
    <col min="11" max="11" width="12.25" style="2" customWidth="1"/>
    <col min="12" max="256" width="9" style="2"/>
    <col min="257" max="257" width="14" style="2" customWidth="1"/>
    <col min="258" max="259" width="8.125" style="2" customWidth="1"/>
    <col min="260" max="260" width="9.125" style="2" customWidth="1"/>
    <col min="261" max="262" width="8.125" style="2" customWidth="1"/>
    <col min="263" max="263" width="9.125" style="2" customWidth="1"/>
    <col min="264" max="265" width="8.125" style="2" customWidth="1"/>
    <col min="266" max="266" width="9.125" style="2" customWidth="1"/>
    <col min="267" max="267" width="12.25" style="2" customWidth="1"/>
    <col min="268" max="512" width="9" style="2"/>
    <col min="513" max="513" width="14" style="2" customWidth="1"/>
    <col min="514" max="515" width="8.125" style="2" customWidth="1"/>
    <col min="516" max="516" width="9.125" style="2" customWidth="1"/>
    <col min="517" max="518" width="8.125" style="2" customWidth="1"/>
    <col min="519" max="519" width="9.125" style="2" customWidth="1"/>
    <col min="520" max="521" width="8.125" style="2" customWidth="1"/>
    <col min="522" max="522" width="9.125" style="2" customWidth="1"/>
    <col min="523" max="523" width="12.25" style="2" customWidth="1"/>
    <col min="524" max="768" width="9" style="2"/>
    <col min="769" max="769" width="14" style="2" customWidth="1"/>
    <col min="770" max="771" width="8.125" style="2" customWidth="1"/>
    <col min="772" max="772" width="9.125" style="2" customWidth="1"/>
    <col min="773" max="774" width="8.125" style="2" customWidth="1"/>
    <col min="775" max="775" width="9.125" style="2" customWidth="1"/>
    <col min="776" max="777" width="8.125" style="2" customWidth="1"/>
    <col min="778" max="778" width="9.125" style="2" customWidth="1"/>
    <col min="779" max="779" width="12.25" style="2" customWidth="1"/>
    <col min="780" max="1024" width="9" style="2"/>
    <col min="1025" max="1025" width="14" style="2" customWidth="1"/>
    <col min="1026" max="1027" width="8.125" style="2" customWidth="1"/>
    <col min="1028" max="1028" width="9.125" style="2" customWidth="1"/>
    <col min="1029" max="1030" width="8.125" style="2" customWidth="1"/>
    <col min="1031" max="1031" width="9.125" style="2" customWidth="1"/>
    <col min="1032" max="1033" width="8.125" style="2" customWidth="1"/>
    <col min="1034" max="1034" width="9.125" style="2" customWidth="1"/>
    <col min="1035" max="1035" width="12.25" style="2" customWidth="1"/>
    <col min="1036" max="1280" width="9" style="2"/>
    <col min="1281" max="1281" width="14" style="2" customWidth="1"/>
    <col min="1282" max="1283" width="8.125" style="2" customWidth="1"/>
    <col min="1284" max="1284" width="9.125" style="2" customWidth="1"/>
    <col min="1285" max="1286" width="8.125" style="2" customWidth="1"/>
    <col min="1287" max="1287" width="9.125" style="2" customWidth="1"/>
    <col min="1288" max="1289" width="8.125" style="2" customWidth="1"/>
    <col min="1290" max="1290" width="9.125" style="2" customWidth="1"/>
    <col min="1291" max="1291" width="12.25" style="2" customWidth="1"/>
    <col min="1292" max="1536" width="9" style="2"/>
    <col min="1537" max="1537" width="14" style="2" customWidth="1"/>
    <col min="1538" max="1539" width="8.125" style="2" customWidth="1"/>
    <col min="1540" max="1540" width="9.125" style="2" customWidth="1"/>
    <col min="1541" max="1542" width="8.125" style="2" customWidth="1"/>
    <col min="1543" max="1543" width="9.125" style="2" customWidth="1"/>
    <col min="1544" max="1545" width="8.125" style="2" customWidth="1"/>
    <col min="1546" max="1546" width="9.125" style="2" customWidth="1"/>
    <col min="1547" max="1547" width="12.25" style="2" customWidth="1"/>
    <col min="1548" max="1792" width="9" style="2"/>
    <col min="1793" max="1793" width="14" style="2" customWidth="1"/>
    <col min="1794" max="1795" width="8.125" style="2" customWidth="1"/>
    <col min="1796" max="1796" width="9.125" style="2" customWidth="1"/>
    <col min="1797" max="1798" width="8.125" style="2" customWidth="1"/>
    <col min="1799" max="1799" width="9.125" style="2" customWidth="1"/>
    <col min="1800" max="1801" width="8.125" style="2" customWidth="1"/>
    <col min="1802" max="1802" width="9.125" style="2" customWidth="1"/>
    <col min="1803" max="1803" width="12.25" style="2" customWidth="1"/>
    <col min="1804" max="2048" width="9" style="2"/>
    <col min="2049" max="2049" width="14" style="2" customWidth="1"/>
    <col min="2050" max="2051" width="8.125" style="2" customWidth="1"/>
    <col min="2052" max="2052" width="9.125" style="2" customWidth="1"/>
    <col min="2053" max="2054" width="8.125" style="2" customWidth="1"/>
    <col min="2055" max="2055" width="9.125" style="2" customWidth="1"/>
    <col min="2056" max="2057" width="8.125" style="2" customWidth="1"/>
    <col min="2058" max="2058" width="9.125" style="2" customWidth="1"/>
    <col min="2059" max="2059" width="12.25" style="2" customWidth="1"/>
    <col min="2060" max="2304" width="9" style="2"/>
    <col min="2305" max="2305" width="14" style="2" customWidth="1"/>
    <col min="2306" max="2307" width="8.125" style="2" customWidth="1"/>
    <col min="2308" max="2308" width="9.125" style="2" customWidth="1"/>
    <col min="2309" max="2310" width="8.125" style="2" customWidth="1"/>
    <col min="2311" max="2311" width="9.125" style="2" customWidth="1"/>
    <col min="2312" max="2313" width="8.125" style="2" customWidth="1"/>
    <col min="2314" max="2314" width="9.125" style="2" customWidth="1"/>
    <col min="2315" max="2315" width="12.25" style="2" customWidth="1"/>
    <col min="2316" max="2560" width="9" style="2"/>
    <col min="2561" max="2561" width="14" style="2" customWidth="1"/>
    <col min="2562" max="2563" width="8.125" style="2" customWidth="1"/>
    <col min="2564" max="2564" width="9.125" style="2" customWidth="1"/>
    <col min="2565" max="2566" width="8.125" style="2" customWidth="1"/>
    <col min="2567" max="2567" width="9.125" style="2" customWidth="1"/>
    <col min="2568" max="2569" width="8.125" style="2" customWidth="1"/>
    <col min="2570" max="2570" width="9.125" style="2" customWidth="1"/>
    <col min="2571" max="2571" width="12.25" style="2" customWidth="1"/>
    <col min="2572" max="2816" width="9" style="2"/>
    <col min="2817" max="2817" width="14" style="2" customWidth="1"/>
    <col min="2818" max="2819" width="8.125" style="2" customWidth="1"/>
    <col min="2820" max="2820" width="9.125" style="2" customWidth="1"/>
    <col min="2821" max="2822" width="8.125" style="2" customWidth="1"/>
    <col min="2823" max="2823" width="9.125" style="2" customWidth="1"/>
    <col min="2824" max="2825" width="8.125" style="2" customWidth="1"/>
    <col min="2826" max="2826" width="9.125" style="2" customWidth="1"/>
    <col min="2827" max="2827" width="12.25" style="2" customWidth="1"/>
    <col min="2828" max="3072" width="9" style="2"/>
    <col min="3073" max="3073" width="14" style="2" customWidth="1"/>
    <col min="3074" max="3075" width="8.125" style="2" customWidth="1"/>
    <col min="3076" max="3076" width="9.125" style="2" customWidth="1"/>
    <col min="3077" max="3078" width="8.125" style="2" customWidth="1"/>
    <col min="3079" max="3079" width="9.125" style="2" customWidth="1"/>
    <col min="3080" max="3081" width="8.125" style="2" customWidth="1"/>
    <col min="3082" max="3082" width="9.125" style="2" customWidth="1"/>
    <col min="3083" max="3083" width="12.25" style="2" customWidth="1"/>
    <col min="3084" max="3328" width="9" style="2"/>
    <col min="3329" max="3329" width="14" style="2" customWidth="1"/>
    <col min="3330" max="3331" width="8.125" style="2" customWidth="1"/>
    <col min="3332" max="3332" width="9.125" style="2" customWidth="1"/>
    <col min="3333" max="3334" width="8.125" style="2" customWidth="1"/>
    <col min="3335" max="3335" width="9.125" style="2" customWidth="1"/>
    <col min="3336" max="3337" width="8.125" style="2" customWidth="1"/>
    <col min="3338" max="3338" width="9.125" style="2" customWidth="1"/>
    <col min="3339" max="3339" width="12.25" style="2" customWidth="1"/>
    <col min="3340" max="3584" width="9" style="2"/>
    <col min="3585" max="3585" width="14" style="2" customWidth="1"/>
    <col min="3586" max="3587" width="8.125" style="2" customWidth="1"/>
    <col min="3588" max="3588" width="9.125" style="2" customWidth="1"/>
    <col min="3589" max="3590" width="8.125" style="2" customWidth="1"/>
    <col min="3591" max="3591" width="9.125" style="2" customWidth="1"/>
    <col min="3592" max="3593" width="8.125" style="2" customWidth="1"/>
    <col min="3594" max="3594" width="9.125" style="2" customWidth="1"/>
    <col min="3595" max="3595" width="12.25" style="2" customWidth="1"/>
    <col min="3596" max="3840" width="9" style="2"/>
    <col min="3841" max="3841" width="14" style="2" customWidth="1"/>
    <col min="3842" max="3843" width="8.125" style="2" customWidth="1"/>
    <col min="3844" max="3844" width="9.125" style="2" customWidth="1"/>
    <col min="3845" max="3846" width="8.125" style="2" customWidth="1"/>
    <col min="3847" max="3847" width="9.125" style="2" customWidth="1"/>
    <col min="3848" max="3849" width="8.125" style="2" customWidth="1"/>
    <col min="3850" max="3850" width="9.125" style="2" customWidth="1"/>
    <col min="3851" max="3851" width="12.25" style="2" customWidth="1"/>
    <col min="3852" max="4096" width="9" style="2"/>
    <col min="4097" max="4097" width="14" style="2" customWidth="1"/>
    <col min="4098" max="4099" width="8.125" style="2" customWidth="1"/>
    <col min="4100" max="4100" width="9.125" style="2" customWidth="1"/>
    <col min="4101" max="4102" width="8.125" style="2" customWidth="1"/>
    <col min="4103" max="4103" width="9.125" style="2" customWidth="1"/>
    <col min="4104" max="4105" width="8.125" style="2" customWidth="1"/>
    <col min="4106" max="4106" width="9.125" style="2" customWidth="1"/>
    <col min="4107" max="4107" width="12.25" style="2" customWidth="1"/>
    <col min="4108" max="4352" width="9" style="2"/>
    <col min="4353" max="4353" width="14" style="2" customWidth="1"/>
    <col min="4354" max="4355" width="8.125" style="2" customWidth="1"/>
    <col min="4356" max="4356" width="9.125" style="2" customWidth="1"/>
    <col min="4357" max="4358" width="8.125" style="2" customWidth="1"/>
    <col min="4359" max="4359" width="9.125" style="2" customWidth="1"/>
    <col min="4360" max="4361" width="8.125" style="2" customWidth="1"/>
    <col min="4362" max="4362" width="9.125" style="2" customWidth="1"/>
    <col min="4363" max="4363" width="12.25" style="2" customWidth="1"/>
    <col min="4364" max="4608" width="9" style="2"/>
    <col min="4609" max="4609" width="14" style="2" customWidth="1"/>
    <col min="4610" max="4611" width="8.125" style="2" customWidth="1"/>
    <col min="4612" max="4612" width="9.125" style="2" customWidth="1"/>
    <col min="4613" max="4614" width="8.125" style="2" customWidth="1"/>
    <col min="4615" max="4615" width="9.125" style="2" customWidth="1"/>
    <col min="4616" max="4617" width="8.125" style="2" customWidth="1"/>
    <col min="4618" max="4618" width="9.125" style="2" customWidth="1"/>
    <col min="4619" max="4619" width="12.25" style="2" customWidth="1"/>
    <col min="4620" max="4864" width="9" style="2"/>
    <col min="4865" max="4865" width="14" style="2" customWidth="1"/>
    <col min="4866" max="4867" width="8.125" style="2" customWidth="1"/>
    <col min="4868" max="4868" width="9.125" style="2" customWidth="1"/>
    <col min="4869" max="4870" width="8.125" style="2" customWidth="1"/>
    <col min="4871" max="4871" width="9.125" style="2" customWidth="1"/>
    <col min="4872" max="4873" width="8.125" style="2" customWidth="1"/>
    <col min="4874" max="4874" width="9.125" style="2" customWidth="1"/>
    <col min="4875" max="4875" width="12.25" style="2" customWidth="1"/>
    <col min="4876" max="5120" width="9" style="2"/>
    <col min="5121" max="5121" width="14" style="2" customWidth="1"/>
    <col min="5122" max="5123" width="8.125" style="2" customWidth="1"/>
    <col min="5124" max="5124" width="9.125" style="2" customWidth="1"/>
    <col min="5125" max="5126" width="8.125" style="2" customWidth="1"/>
    <col min="5127" max="5127" width="9.125" style="2" customWidth="1"/>
    <col min="5128" max="5129" width="8.125" style="2" customWidth="1"/>
    <col min="5130" max="5130" width="9.125" style="2" customWidth="1"/>
    <col min="5131" max="5131" width="12.25" style="2" customWidth="1"/>
    <col min="5132" max="5376" width="9" style="2"/>
    <col min="5377" max="5377" width="14" style="2" customWidth="1"/>
    <col min="5378" max="5379" width="8.125" style="2" customWidth="1"/>
    <col min="5380" max="5380" width="9.125" style="2" customWidth="1"/>
    <col min="5381" max="5382" width="8.125" style="2" customWidth="1"/>
    <col min="5383" max="5383" width="9.125" style="2" customWidth="1"/>
    <col min="5384" max="5385" width="8.125" style="2" customWidth="1"/>
    <col min="5386" max="5386" width="9.125" style="2" customWidth="1"/>
    <col min="5387" max="5387" width="12.25" style="2" customWidth="1"/>
    <col min="5388" max="5632" width="9" style="2"/>
    <col min="5633" max="5633" width="14" style="2" customWidth="1"/>
    <col min="5634" max="5635" width="8.125" style="2" customWidth="1"/>
    <col min="5636" max="5636" width="9.125" style="2" customWidth="1"/>
    <col min="5637" max="5638" width="8.125" style="2" customWidth="1"/>
    <col min="5639" max="5639" width="9.125" style="2" customWidth="1"/>
    <col min="5640" max="5641" width="8.125" style="2" customWidth="1"/>
    <col min="5642" max="5642" width="9.125" style="2" customWidth="1"/>
    <col min="5643" max="5643" width="12.25" style="2" customWidth="1"/>
    <col min="5644" max="5888" width="9" style="2"/>
    <col min="5889" max="5889" width="14" style="2" customWidth="1"/>
    <col min="5890" max="5891" width="8.125" style="2" customWidth="1"/>
    <col min="5892" max="5892" width="9.125" style="2" customWidth="1"/>
    <col min="5893" max="5894" width="8.125" style="2" customWidth="1"/>
    <col min="5895" max="5895" width="9.125" style="2" customWidth="1"/>
    <col min="5896" max="5897" width="8.125" style="2" customWidth="1"/>
    <col min="5898" max="5898" width="9.125" style="2" customWidth="1"/>
    <col min="5899" max="5899" width="12.25" style="2" customWidth="1"/>
    <col min="5900" max="6144" width="9" style="2"/>
    <col min="6145" max="6145" width="14" style="2" customWidth="1"/>
    <col min="6146" max="6147" width="8.125" style="2" customWidth="1"/>
    <col min="6148" max="6148" width="9.125" style="2" customWidth="1"/>
    <col min="6149" max="6150" width="8.125" style="2" customWidth="1"/>
    <col min="6151" max="6151" width="9.125" style="2" customWidth="1"/>
    <col min="6152" max="6153" width="8.125" style="2" customWidth="1"/>
    <col min="6154" max="6154" width="9.125" style="2" customWidth="1"/>
    <col min="6155" max="6155" width="12.25" style="2" customWidth="1"/>
    <col min="6156" max="6400" width="9" style="2"/>
    <col min="6401" max="6401" width="14" style="2" customWidth="1"/>
    <col min="6402" max="6403" width="8.125" style="2" customWidth="1"/>
    <col min="6404" max="6404" width="9.125" style="2" customWidth="1"/>
    <col min="6405" max="6406" width="8.125" style="2" customWidth="1"/>
    <col min="6407" max="6407" width="9.125" style="2" customWidth="1"/>
    <col min="6408" max="6409" width="8.125" style="2" customWidth="1"/>
    <col min="6410" max="6410" width="9.125" style="2" customWidth="1"/>
    <col min="6411" max="6411" width="12.25" style="2" customWidth="1"/>
    <col min="6412" max="6656" width="9" style="2"/>
    <col min="6657" max="6657" width="14" style="2" customWidth="1"/>
    <col min="6658" max="6659" width="8.125" style="2" customWidth="1"/>
    <col min="6660" max="6660" width="9.125" style="2" customWidth="1"/>
    <col min="6661" max="6662" width="8.125" style="2" customWidth="1"/>
    <col min="6663" max="6663" width="9.125" style="2" customWidth="1"/>
    <col min="6664" max="6665" width="8.125" style="2" customWidth="1"/>
    <col min="6666" max="6666" width="9.125" style="2" customWidth="1"/>
    <col min="6667" max="6667" width="12.25" style="2" customWidth="1"/>
    <col min="6668" max="6912" width="9" style="2"/>
    <col min="6913" max="6913" width="14" style="2" customWidth="1"/>
    <col min="6914" max="6915" width="8.125" style="2" customWidth="1"/>
    <col min="6916" max="6916" width="9.125" style="2" customWidth="1"/>
    <col min="6917" max="6918" width="8.125" style="2" customWidth="1"/>
    <col min="6919" max="6919" width="9.125" style="2" customWidth="1"/>
    <col min="6920" max="6921" width="8.125" style="2" customWidth="1"/>
    <col min="6922" max="6922" width="9.125" style="2" customWidth="1"/>
    <col min="6923" max="6923" width="12.25" style="2" customWidth="1"/>
    <col min="6924" max="7168" width="9" style="2"/>
    <col min="7169" max="7169" width="14" style="2" customWidth="1"/>
    <col min="7170" max="7171" width="8.125" style="2" customWidth="1"/>
    <col min="7172" max="7172" width="9.125" style="2" customWidth="1"/>
    <col min="7173" max="7174" width="8.125" style="2" customWidth="1"/>
    <col min="7175" max="7175" width="9.125" style="2" customWidth="1"/>
    <col min="7176" max="7177" width="8.125" style="2" customWidth="1"/>
    <col min="7178" max="7178" width="9.125" style="2" customWidth="1"/>
    <col min="7179" max="7179" width="12.25" style="2" customWidth="1"/>
    <col min="7180" max="7424" width="9" style="2"/>
    <col min="7425" max="7425" width="14" style="2" customWidth="1"/>
    <col min="7426" max="7427" width="8.125" style="2" customWidth="1"/>
    <col min="7428" max="7428" width="9.125" style="2" customWidth="1"/>
    <col min="7429" max="7430" width="8.125" style="2" customWidth="1"/>
    <col min="7431" max="7431" width="9.125" style="2" customWidth="1"/>
    <col min="7432" max="7433" width="8.125" style="2" customWidth="1"/>
    <col min="7434" max="7434" width="9.125" style="2" customWidth="1"/>
    <col min="7435" max="7435" width="12.25" style="2" customWidth="1"/>
    <col min="7436" max="7680" width="9" style="2"/>
    <col min="7681" max="7681" width="14" style="2" customWidth="1"/>
    <col min="7682" max="7683" width="8.125" style="2" customWidth="1"/>
    <col min="7684" max="7684" width="9.125" style="2" customWidth="1"/>
    <col min="7685" max="7686" width="8.125" style="2" customWidth="1"/>
    <col min="7687" max="7687" width="9.125" style="2" customWidth="1"/>
    <col min="7688" max="7689" width="8.125" style="2" customWidth="1"/>
    <col min="7690" max="7690" width="9.125" style="2" customWidth="1"/>
    <col min="7691" max="7691" width="12.25" style="2" customWidth="1"/>
    <col min="7692" max="7936" width="9" style="2"/>
    <col min="7937" max="7937" width="14" style="2" customWidth="1"/>
    <col min="7938" max="7939" width="8.125" style="2" customWidth="1"/>
    <col min="7940" max="7940" width="9.125" style="2" customWidth="1"/>
    <col min="7941" max="7942" width="8.125" style="2" customWidth="1"/>
    <col min="7943" max="7943" width="9.125" style="2" customWidth="1"/>
    <col min="7944" max="7945" width="8.125" style="2" customWidth="1"/>
    <col min="7946" max="7946" width="9.125" style="2" customWidth="1"/>
    <col min="7947" max="7947" width="12.25" style="2" customWidth="1"/>
    <col min="7948" max="8192" width="9" style="2"/>
    <col min="8193" max="8193" width="14" style="2" customWidth="1"/>
    <col min="8194" max="8195" width="8.125" style="2" customWidth="1"/>
    <col min="8196" max="8196" width="9.125" style="2" customWidth="1"/>
    <col min="8197" max="8198" width="8.125" style="2" customWidth="1"/>
    <col min="8199" max="8199" width="9.125" style="2" customWidth="1"/>
    <col min="8200" max="8201" width="8.125" style="2" customWidth="1"/>
    <col min="8202" max="8202" width="9.125" style="2" customWidth="1"/>
    <col min="8203" max="8203" width="12.25" style="2" customWidth="1"/>
    <col min="8204" max="8448" width="9" style="2"/>
    <col min="8449" max="8449" width="14" style="2" customWidth="1"/>
    <col min="8450" max="8451" width="8.125" style="2" customWidth="1"/>
    <col min="8452" max="8452" width="9.125" style="2" customWidth="1"/>
    <col min="8453" max="8454" width="8.125" style="2" customWidth="1"/>
    <col min="8455" max="8455" width="9.125" style="2" customWidth="1"/>
    <col min="8456" max="8457" width="8.125" style="2" customWidth="1"/>
    <col min="8458" max="8458" width="9.125" style="2" customWidth="1"/>
    <col min="8459" max="8459" width="12.25" style="2" customWidth="1"/>
    <col min="8460" max="8704" width="9" style="2"/>
    <col min="8705" max="8705" width="14" style="2" customWidth="1"/>
    <col min="8706" max="8707" width="8.125" style="2" customWidth="1"/>
    <col min="8708" max="8708" width="9.125" style="2" customWidth="1"/>
    <col min="8709" max="8710" width="8.125" style="2" customWidth="1"/>
    <col min="8711" max="8711" width="9.125" style="2" customWidth="1"/>
    <col min="8712" max="8713" width="8.125" style="2" customWidth="1"/>
    <col min="8714" max="8714" width="9.125" style="2" customWidth="1"/>
    <col min="8715" max="8715" width="12.25" style="2" customWidth="1"/>
    <col min="8716" max="8960" width="9" style="2"/>
    <col min="8961" max="8961" width="14" style="2" customWidth="1"/>
    <col min="8962" max="8963" width="8.125" style="2" customWidth="1"/>
    <col min="8964" max="8964" width="9.125" style="2" customWidth="1"/>
    <col min="8965" max="8966" width="8.125" style="2" customWidth="1"/>
    <col min="8967" max="8967" width="9.125" style="2" customWidth="1"/>
    <col min="8968" max="8969" width="8.125" style="2" customWidth="1"/>
    <col min="8970" max="8970" width="9.125" style="2" customWidth="1"/>
    <col min="8971" max="8971" width="12.25" style="2" customWidth="1"/>
    <col min="8972" max="9216" width="9" style="2"/>
    <col min="9217" max="9217" width="14" style="2" customWidth="1"/>
    <col min="9218" max="9219" width="8.125" style="2" customWidth="1"/>
    <col min="9220" max="9220" width="9.125" style="2" customWidth="1"/>
    <col min="9221" max="9222" width="8.125" style="2" customWidth="1"/>
    <col min="9223" max="9223" width="9.125" style="2" customWidth="1"/>
    <col min="9224" max="9225" width="8.125" style="2" customWidth="1"/>
    <col min="9226" max="9226" width="9.125" style="2" customWidth="1"/>
    <col min="9227" max="9227" width="12.25" style="2" customWidth="1"/>
    <col min="9228" max="9472" width="9" style="2"/>
    <col min="9473" max="9473" width="14" style="2" customWidth="1"/>
    <col min="9474" max="9475" width="8.125" style="2" customWidth="1"/>
    <col min="9476" max="9476" width="9.125" style="2" customWidth="1"/>
    <col min="9477" max="9478" width="8.125" style="2" customWidth="1"/>
    <col min="9479" max="9479" width="9.125" style="2" customWidth="1"/>
    <col min="9480" max="9481" width="8.125" style="2" customWidth="1"/>
    <col min="9482" max="9482" width="9.125" style="2" customWidth="1"/>
    <col min="9483" max="9483" width="12.25" style="2" customWidth="1"/>
    <col min="9484" max="9728" width="9" style="2"/>
    <col min="9729" max="9729" width="14" style="2" customWidth="1"/>
    <col min="9730" max="9731" width="8.125" style="2" customWidth="1"/>
    <col min="9732" max="9732" width="9.125" style="2" customWidth="1"/>
    <col min="9733" max="9734" width="8.125" style="2" customWidth="1"/>
    <col min="9735" max="9735" width="9.125" style="2" customWidth="1"/>
    <col min="9736" max="9737" width="8.125" style="2" customWidth="1"/>
    <col min="9738" max="9738" width="9.125" style="2" customWidth="1"/>
    <col min="9739" max="9739" width="12.25" style="2" customWidth="1"/>
    <col min="9740" max="9984" width="9" style="2"/>
    <col min="9985" max="9985" width="14" style="2" customWidth="1"/>
    <col min="9986" max="9987" width="8.125" style="2" customWidth="1"/>
    <col min="9988" max="9988" width="9.125" style="2" customWidth="1"/>
    <col min="9989" max="9990" width="8.125" style="2" customWidth="1"/>
    <col min="9991" max="9991" width="9.125" style="2" customWidth="1"/>
    <col min="9992" max="9993" width="8.125" style="2" customWidth="1"/>
    <col min="9994" max="9994" width="9.125" style="2" customWidth="1"/>
    <col min="9995" max="9995" width="12.25" style="2" customWidth="1"/>
    <col min="9996" max="10240" width="9" style="2"/>
    <col min="10241" max="10241" width="14" style="2" customWidth="1"/>
    <col min="10242" max="10243" width="8.125" style="2" customWidth="1"/>
    <col min="10244" max="10244" width="9.125" style="2" customWidth="1"/>
    <col min="10245" max="10246" width="8.125" style="2" customWidth="1"/>
    <col min="10247" max="10247" width="9.125" style="2" customWidth="1"/>
    <col min="10248" max="10249" width="8.125" style="2" customWidth="1"/>
    <col min="10250" max="10250" width="9.125" style="2" customWidth="1"/>
    <col min="10251" max="10251" width="12.25" style="2" customWidth="1"/>
    <col min="10252" max="10496" width="9" style="2"/>
    <col min="10497" max="10497" width="14" style="2" customWidth="1"/>
    <col min="10498" max="10499" width="8.125" style="2" customWidth="1"/>
    <col min="10500" max="10500" width="9.125" style="2" customWidth="1"/>
    <col min="10501" max="10502" width="8.125" style="2" customWidth="1"/>
    <col min="10503" max="10503" width="9.125" style="2" customWidth="1"/>
    <col min="10504" max="10505" width="8.125" style="2" customWidth="1"/>
    <col min="10506" max="10506" width="9.125" style="2" customWidth="1"/>
    <col min="10507" max="10507" width="12.25" style="2" customWidth="1"/>
    <col min="10508" max="10752" width="9" style="2"/>
    <col min="10753" max="10753" width="14" style="2" customWidth="1"/>
    <col min="10754" max="10755" width="8.125" style="2" customWidth="1"/>
    <col min="10756" max="10756" width="9.125" style="2" customWidth="1"/>
    <col min="10757" max="10758" width="8.125" style="2" customWidth="1"/>
    <col min="10759" max="10759" width="9.125" style="2" customWidth="1"/>
    <col min="10760" max="10761" width="8.125" style="2" customWidth="1"/>
    <col min="10762" max="10762" width="9.125" style="2" customWidth="1"/>
    <col min="10763" max="10763" width="12.25" style="2" customWidth="1"/>
    <col min="10764" max="11008" width="9" style="2"/>
    <col min="11009" max="11009" width="14" style="2" customWidth="1"/>
    <col min="11010" max="11011" width="8.125" style="2" customWidth="1"/>
    <col min="11012" max="11012" width="9.125" style="2" customWidth="1"/>
    <col min="11013" max="11014" width="8.125" style="2" customWidth="1"/>
    <col min="11015" max="11015" width="9.125" style="2" customWidth="1"/>
    <col min="11016" max="11017" width="8.125" style="2" customWidth="1"/>
    <col min="11018" max="11018" width="9.125" style="2" customWidth="1"/>
    <col min="11019" max="11019" width="12.25" style="2" customWidth="1"/>
    <col min="11020" max="11264" width="9" style="2"/>
    <col min="11265" max="11265" width="14" style="2" customWidth="1"/>
    <col min="11266" max="11267" width="8.125" style="2" customWidth="1"/>
    <col min="11268" max="11268" width="9.125" style="2" customWidth="1"/>
    <col min="11269" max="11270" width="8.125" style="2" customWidth="1"/>
    <col min="11271" max="11271" width="9.125" style="2" customWidth="1"/>
    <col min="11272" max="11273" width="8.125" style="2" customWidth="1"/>
    <col min="11274" max="11274" width="9.125" style="2" customWidth="1"/>
    <col min="11275" max="11275" width="12.25" style="2" customWidth="1"/>
    <col min="11276" max="11520" width="9" style="2"/>
    <col min="11521" max="11521" width="14" style="2" customWidth="1"/>
    <col min="11522" max="11523" width="8.125" style="2" customWidth="1"/>
    <col min="11524" max="11524" width="9.125" style="2" customWidth="1"/>
    <col min="11525" max="11526" width="8.125" style="2" customWidth="1"/>
    <col min="11527" max="11527" width="9.125" style="2" customWidth="1"/>
    <col min="11528" max="11529" width="8.125" style="2" customWidth="1"/>
    <col min="11530" max="11530" width="9.125" style="2" customWidth="1"/>
    <col min="11531" max="11531" width="12.25" style="2" customWidth="1"/>
    <col min="11532" max="11776" width="9" style="2"/>
    <col min="11777" max="11777" width="14" style="2" customWidth="1"/>
    <col min="11778" max="11779" width="8.125" style="2" customWidth="1"/>
    <col min="11780" max="11780" width="9.125" style="2" customWidth="1"/>
    <col min="11781" max="11782" width="8.125" style="2" customWidth="1"/>
    <col min="11783" max="11783" width="9.125" style="2" customWidth="1"/>
    <col min="11784" max="11785" width="8.125" style="2" customWidth="1"/>
    <col min="11786" max="11786" width="9.125" style="2" customWidth="1"/>
    <col min="11787" max="11787" width="12.25" style="2" customWidth="1"/>
    <col min="11788" max="12032" width="9" style="2"/>
    <col min="12033" max="12033" width="14" style="2" customWidth="1"/>
    <col min="12034" max="12035" width="8.125" style="2" customWidth="1"/>
    <col min="12036" max="12036" width="9.125" style="2" customWidth="1"/>
    <col min="12037" max="12038" width="8.125" style="2" customWidth="1"/>
    <col min="12039" max="12039" width="9.125" style="2" customWidth="1"/>
    <col min="12040" max="12041" width="8.125" style="2" customWidth="1"/>
    <col min="12042" max="12042" width="9.125" style="2" customWidth="1"/>
    <col min="12043" max="12043" width="12.25" style="2" customWidth="1"/>
    <col min="12044" max="12288" width="9" style="2"/>
    <col min="12289" max="12289" width="14" style="2" customWidth="1"/>
    <col min="12290" max="12291" width="8.125" style="2" customWidth="1"/>
    <col min="12292" max="12292" width="9.125" style="2" customWidth="1"/>
    <col min="12293" max="12294" width="8.125" style="2" customWidth="1"/>
    <col min="12295" max="12295" width="9.125" style="2" customWidth="1"/>
    <col min="12296" max="12297" width="8.125" style="2" customWidth="1"/>
    <col min="12298" max="12298" width="9.125" style="2" customWidth="1"/>
    <col min="12299" max="12299" width="12.25" style="2" customWidth="1"/>
    <col min="12300" max="12544" width="9" style="2"/>
    <col min="12545" max="12545" width="14" style="2" customWidth="1"/>
    <col min="12546" max="12547" width="8.125" style="2" customWidth="1"/>
    <col min="12548" max="12548" width="9.125" style="2" customWidth="1"/>
    <col min="12549" max="12550" width="8.125" style="2" customWidth="1"/>
    <col min="12551" max="12551" width="9.125" style="2" customWidth="1"/>
    <col min="12552" max="12553" width="8.125" style="2" customWidth="1"/>
    <col min="12554" max="12554" width="9.125" style="2" customWidth="1"/>
    <col min="12555" max="12555" width="12.25" style="2" customWidth="1"/>
    <col min="12556" max="12800" width="9" style="2"/>
    <col min="12801" max="12801" width="14" style="2" customWidth="1"/>
    <col min="12802" max="12803" width="8.125" style="2" customWidth="1"/>
    <col min="12804" max="12804" width="9.125" style="2" customWidth="1"/>
    <col min="12805" max="12806" width="8.125" style="2" customWidth="1"/>
    <col min="12807" max="12807" width="9.125" style="2" customWidth="1"/>
    <col min="12808" max="12809" width="8.125" style="2" customWidth="1"/>
    <col min="12810" max="12810" width="9.125" style="2" customWidth="1"/>
    <col min="12811" max="12811" width="12.25" style="2" customWidth="1"/>
    <col min="12812" max="13056" width="9" style="2"/>
    <col min="13057" max="13057" width="14" style="2" customWidth="1"/>
    <col min="13058" max="13059" width="8.125" style="2" customWidth="1"/>
    <col min="13060" max="13060" width="9.125" style="2" customWidth="1"/>
    <col min="13061" max="13062" width="8.125" style="2" customWidth="1"/>
    <col min="13063" max="13063" width="9.125" style="2" customWidth="1"/>
    <col min="13064" max="13065" width="8.125" style="2" customWidth="1"/>
    <col min="13066" max="13066" width="9.125" style="2" customWidth="1"/>
    <col min="13067" max="13067" width="12.25" style="2" customWidth="1"/>
    <col min="13068" max="13312" width="9" style="2"/>
    <col min="13313" max="13313" width="14" style="2" customWidth="1"/>
    <col min="13314" max="13315" width="8.125" style="2" customWidth="1"/>
    <col min="13316" max="13316" width="9.125" style="2" customWidth="1"/>
    <col min="13317" max="13318" width="8.125" style="2" customWidth="1"/>
    <col min="13319" max="13319" width="9.125" style="2" customWidth="1"/>
    <col min="13320" max="13321" width="8.125" style="2" customWidth="1"/>
    <col min="13322" max="13322" width="9.125" style="2" customWidth="1"/>
    <col min="13323" max="13323" width="12.25" style="2" customWidth="1"/>
    <col min="13324" max="13568" width="9" style="2"/>
    <col min="13569" max="13569" width="14" style="2" customWidth="1"/>
    <col min="13570" max="13571" width="8.125" style="2" customWidth="1"/>
    <col min="13572" max="13572" width="9.125" style="2" customWidth="1"/>
    <col min="13573" max="13574" width="8.125" style="2" customWidth="1"/>
    <col min="13575" max="13575" width="9.125" style="2" customWidth="1"/>
    <col min="13576" max="13577" width="8.125" style="2" customWidth="1"/>
    <col min="13578" max="13578" width="9.125" style="2" customWidth="1"/>
    <col min="13579" max="13579" width="12.25" style="2" customWidth="1"/>
    <col min="13580" max="13824" width="9" style="2"/>
    <col min="13825" max="13825" width="14" style="2" customWidth="1"/>
    <col min="13826" max="13827" width="8.125" style="2" customWidth="1"/>
    <col min="13828" max="13828" width="9.125" style="2" customWidth="1"/>
    <col min="13829" max="13830" width="8.125" style="2" customWidth="1"/>
    <col min="13831" max="13831" width="9.125" style="2" customWidth="1"/>
    <col min="13832" max="13833" width="8.125" style="2" customWidth="1"/>
    <col min="13834" max="13834" width="9.125" style="2" customWidth="1"/>
    <col min="13835" max="13835" width="12.25" style="2" customWidth="1"/>
    <col min="13836" max="14080" width="9" style="2"/>
    <col min="14081" max="14081" width="14" style="2" customWidth="1"/>
    <col min="14082" max="14083" width="8.125" style="2" customWidth="1"/>
    <col min="14084" max="14084" width="9.125" style="2" customWidth="1"/>
    <col min="14085" max="14086" width="8.125" style="2" customWidth="1"/>
    <col min="14087" max="14087" width="9.125" style="2" customWidth="1"/>
    <col min="14088" max="14089" width="8.125" style="2" customWidth="1"/>
    <col min="14090" max="14090" width="9.125" style="2" customWidth="1"/>
    <col min="14091" max="14091" width="12.25" style="2" customWidth="1"/>
    <col min="14092" max="14336" width="9" style="2"/>
    <col min="14337" max="14337" width="14" style="2" customWidth="1"/>
    <col min="14338" max="14339" width="8.125" style="2" customWidth="1"/>
    <col min="14340" max="14340" width="9.125" style="2" customWidth="1"/>
    <col min="14341" max="14342" width="8.125" style="2" customWidth="1"/>
    <col min="14343" max="14343" width="9.125" style="2" customWidth="1"/>
    <col min="14344" max="14345" width="8.125" style="2" customWidth="1"/>
    <col min="14346" max="14346" width="9.125" style="2" customWidth="1"/>
    <col min="14347" max="14347" width="12.25" style="2" customWidth="1"/>
    <col min="14348" max="14592" width="9" style="2"/>
    <col min="14593" max="14593" width="14" style="2" customWidth="1"/>
    <col min="14594" max="14595" width="8.125" style="2" customWidth="1"/>
    <col min="14596" max="14596" width="9.125" style="2" customWidth="1"/>
    <col min="14597" max="14598" width="8.125" style="2" customWidth="1"/>
    <col min="14599" max="14599" width="9.125" style="2" customWidth="1"/>
    <col min="14600" max="14601" width="8.125" style="2" customWidth="1"/>
    <col min="14602" max="14602" width="9.125" style="2" customWidth="1"/>
    <col min="14603" max="14603" width="12.25" style="2" customWidth="1"/>
    <col min="14604" max="14848" width="9" style="2"/>
    <col min="14849" max="14849" width="14" style="2" customWidth="1"/>
    <col min="14850" max="14851" width="8.125" style="2" customWidth="1"/>
    <col min="14852" max="14852" width="9.125" style="2" customWidth="1"/>
    <col min="14853" max="14854" width="8.125" style="2" customWidth="1"/>
    <col min="14855" max="14855" width="9.125" style="2" customWidth="1"/>
    <col min="14856" max="14857" width="8.125" style="2" customWidth="1"/>
    <col min="14858" max="14858" width="9.125" style="2" customWidth="1"/>
    <col min="14859" max="14859" width="12.25" style="2" customWidth="1"/>
    <col min="14860" max="15104" width="9" style="2"/>
    <col min="15105" max="15105" width="14" style="2" customWidth="1"/>
    <col min="15106" max="15107" width="8.125" style="2" customWidth="1"/>
    <col min="15108" max="15108" width="9.125" style="2" customWidth="1"/>
    <col min="15109" max="15110" width="8.125" style="2" customWidth="1"/>
    <col min="15111" max="15111" width="9.125" style="2" customWidth="1"/>
    <col min="15112" max="15113" width="8.125" style="2" customWidth="1"/>
    <col min="15114" max="15114" width="9.125" style="2" customWidth="1"/>
    <col min="15115" max="15115" width="12.25" style="2" customWidth="1"/>
    <col min="15116" max="15360" width="9" style="2"/>
    <col min="15361" max="15361" width="14" style="2" customWidth="1"/>
    <col min="15362" max="15363" width="8.125" style="2" customWidth="1"/>
    <col min="15364" max="15364" width="9.125" style="2" customWidth="1"/>
    <col min="15365" max="15366" width="8.125" style="2" customWidth="1"/>
    <col min="15367" max="15367" width="9.125" style="2" customWidth="1"/>
    <col min="15368" max="15369" width="8.125" style="2" customWidth="1"/>
    <col min="15370" max="15370" width="9.125" style="2" customWidth="1"/>
    <col min="15371" max="15371" width="12.25" style="2" customWidth="1"/>
    <col min="15372" max="15616" width="9" style="2"/>
    <col min="15617" max="15617" width="14" style="2" customWidth="1"/>
    <col min="15618" max="15619" width="8.125" style="2" customWidth="1"/>
    <col min="15620" max="15620" width="9.125" style="2" customWidth="1"/>
    <col min="15621" max="15622" width="8.125" style="2" customWidth="1"/>
    <col min="15623" max="15623" width="9.125" style="2" customWidth="1"/>
    <col min="15624" max="15625" width="8.125" style="2" customWidth="1"/>
    <col min="15626" max="15626" width="9.125" style="2" customWidth="1"/>
    <col min="15627" max="15627" width="12.25" style="2" customWidth="1"/>
    <col min="15628" max="15872" width="9" style="2"/>
    <col min="15873" max="15873" width="14" style="2" customWidth="1"/>
    <col min="15874" max="15875" width="8.125" style="2" customWidth="1"/>
    <col min="15876" max="15876" width="9.125" style="2" customWidth="1"/>
    <col min="15877" max="15878" width="8.125" style="2" customWidth="1"/>
    <col min="15879" max="15879" width="9.125" style="2" customWidth="1"/>
    <col min="15880" max="15881" width="8.125" style="2" customWidth="1"/>
    <col min="15882" max="15882" width="9.125" style="2" customWidth="1"/>
    <col min="15883" max="15883" width="12.25" style="2" customWidth="1"/>
    <col min="15884" max="16128" width="9" style="2"/>
    <col min="16129" max="16129" width="14" style="2" customWidth="1"/>
    <col min="16130" max="16131" width="8.125" style="2" customWidth="1"/>
    <col min="16132" max="16132" width="9.125" style="2" customWidth="1"/>
    <col min="16133" max="16134" width="8.125" style="2" customWidth="1"/>
    <col min="16135" max="16135" width="9.125" style="2" customWidth="1"/>
    <col min="16136" max="16137" width="8.125" style="2" customWidth="1"/>
    <col min="16138" max="16138" width="9.125" style="2" customWidth="1"/>
    <col min="16139" max="16139" width="12.25" style="2" customWidth="1"/>
    <col min="16140" max="16384" width="9" style="2"/>
  </cols>
  <sheetData>
    <row r="1" spans="1:11">
      <c r="A1" s="1"/>
    </row>
    <row r="2" spans="1:11" ht="15">
      <c r="A2" s="3" t="s">
        <v>0</v>
      </c>
    </row>
    <row r="4" spans="1:11" s="7" customFormat="1" ht="15">
      <c r="A4" s="4" t="s">
        <v>1</v>
      </c>
      <c r="B4" s="5"/>
      <c r="C4" s="5"/>
      <c r="D4" s="5"/>
      <c r="E4" s="5"/>
      <c r="F4" s="5"/>
      <c r="G4" s="5"/>
      <c r="H4" s="5"/>
      <c r="I4" s="5"/>
      <c r="J4" s="5"/>
      <c r="K4" s="6"/>
    </row>
    <row r="5" spans="1:11" s="7" customFormat="1">
      <c r="A5" s="8"/>
      <c r="B5" s="568" t="s">
        <v>2</v>
      </c>
      <c r="C5" s="569"/>
      <c r="D5" s="569"/>
      <c r="E5" s="569"/>
      <c r="F5" s="569"/>
      <c r="G5" s="570"/>
      <c r="H5" s="571" t="s">
        <v>3</v>
      </c>
      <c r="I5" s="572"/>
      <c r="J5" s="572"/>
      <c r="K5" s="570"/>
    </row>
    <row r="6" spans="1:11" s="7" customFormat="1" ht="29.25" customHeight="1">
      <c r="A6" s="9" t="s">
        <v>4</v>
      </c>
      <c r="B6" s="573" t="s">
        <v>5</v>
      </c>
      <c r="C6" s="574"/>
      <c r="D6" s="575"/>
      <c r="E6" s="576" t="s">
        <v>6</v>
      </c>
      <c r="F6" s="577"/>
      <c r="G6" s="578"/>
      <c r="H6" s="576" t="s">
        <v>7</v>
      </c>
      <c r="I6" s="577"/>
      <c r="J6" s="578"/>
      <c r="K6" s="10" t="s">
        <v>8</v>
      </c>
    </row>
    <row r="7" spans="1:11" s="16" customFormat="1">
      <c r="A7" s="11"/>
      <c r="B7" s="12" t="s">
        <v>9</v>
      </c>
      <c r="C7" s="13" t="s">
        <v>10</v>
      </c>
      <c r="D7" s="14" t="s">
        <v>11</v>
      </c>
      <c r="E7" s="12" t="s">
        <v>9</v>
      </c>
      <c r="F7" s="13" t="s">
        <v>10</v>
      </c>
      <c r="G7" s="14" t="s">
        <v>11</v>
      </c>
      <c r="H7" s="12" t="s">
        <v>9</v>
      </c>
      <c r="I7" s="13" t="s">
        <v>10</v>
      </c>
      <c r="J7" s="14" t="s">
        <v>11</v>
      </c>
      <c r="K7" s="15" t="s">
        <v>12</v>
      </c>
    </row>
    <row r="8" spans="1:11">
      <c r="A8" s="17" t="s">
        <v>13</v>
      </c>
      <c r="B8" s="18">
        <v>729</v>
      </c>
      <c r="C8" s="19">
        <v>25.74</v>
      </c>
      <c r="D8" s="20">
        <v>23</v>
      </c>
      <c r="E8" s="21">
        <v>238</v>
      </c>
      <c r="F8" s="19">
        <v>8.4037800000000011</v>
      </c>
      <c r="G8" s="20">
        <v>8</v>
      </c>
      <c r="H8" s="21">
        <v>19.5</v>
      </c>
      <c r="I8" s="22">
        <v>0.68854500000000007</v>
      </c>
      <c r="J8" s="23">
        <v>0.51</v>
      </c>
      <c r="K8" s="24">
        <v>3.2000000000000001E-2</v>
      </c>
    </row>
    <row r="9" spans="1:11">
      <c r="A9" s="25" t="s">
        <v>14</v>
      </c>
      <c r="B9" s="26">
        <v>38674</v>
      </c>
      <c r="C9" s="27">
        <v>1365.8</v>
      </c>
      <c r="D9" s="28">
        <v>1039</v>
      </c>
      <c r="E9" s="29">
        <v>9615</v>
      </c>
      <c r="F9" s="27">
        <v>339.50565</v>
      </c>
      <c r="G9" s="28">
        <v>258</v>
      </c>
      <c r="H9" s="29">
        <v>935.7</v>
      </c>
      <c r="I9" s="30">
        <v>33.039567000000005</v>
      </c>
      <c r="J9" s="31">
        <v>25</v>
      </c>
      <c r="K9" s="32">
        <v>2.7E-2</v>
      </c>
    </row>
    <row r="10" spans="1:11">
      <c r="A10" s="25" t="s">
        <v>15</v>
      </c>
      <c r="B10" s="26">
        <v>97377</v>
      </c>
      <c r="C10" s="27">
        <v>3438.83</v>
      </c>
      <c r="D10" s="28">
        <v>3730</v>
      </c>
      <c r="E10" s="29">
        <v>9038</v>
      </c>
      <c r="F10" s="27">
        <v>319.13178000000005</v>
      </c>
      <c r="G10" s="28">
        <v>346</v>
      </c>
      <c r="H10" s="29">
        <v>2572.8000000000002</v>
      </c>
      <c r="I10" s="30">
        <v>90.845568000000014</v>
      </c>
      <c r="J10" s="31">
        <v>106.29</v>
      </c>
      <c r="K10" s="33">
        <v>4.1000000000000002E-2</v>
      </c>
    </row>
    <row r="11" spans="1:11">
      <c r="A11" s="25" t="s">
        <v>16</v>
      </c>
      <c r="B11" s="26">
        <v>5174</v>
      </c>
      <c r="C11" s="27">
        <v>182.7</v>
      </c>
      <c r="D11" s="28">
        <v>212</v>
      </c>
      <c r="E11" s="29">
        <v>1881</v>
      </c>
      <c r="F11" s="27">
        <v>66.418109999999999</v>
      </c>
      <c r="G11" s="28">
        <v>77</v>
      </c>
      <c r="H11" s="29">
        <v>199.3</v>
      </c>
      <c r="I11" s="30">
        <v>7.0372830000000013</v>
      </c>
      <c r="J11" s="31">
        <v>8.18</v>
      </c>
      <c r="K11" s="33">
        <v>4.1000000000000002E-2</v>
      </c>
    </row>
    <row r="12" spans="1:11">
      <c r="A12" s="25" t="s">
        <v>17</v>
      </c>
      <c r="B12" s="26">
        <v>2053</v>
      </c>
      <c r="C12" s="27">
        <v>72.5</v>
      </c>
      <c r="D12" s="28">
        <v>80</v>
      </c>
      <c r="E12" s="29">
        <v>1214</v>
      </c>
      <c r="F12" s="27">
        <v>42.866340000000001</v>
      </c>
      <c r="G12" s="28">
        <v>47</v>
      </c>
      <c r="H12" s="29">
        <v>205.9</v>
      </c>
      <c r="I12" s="30">
        <v>7.2703290000000003</v>
      </c>
      <c r="J12" s="31">
        <v>7.98</v>
      </c>
      <c r="K12" s="33">
        <v>3.9E-2</v>
      </c>
    </row>
    <row r="13" spans="1:11">
      <c r="A13" s="25" t="s">
        <v>18</v>
      </c>
      <c r="B13" s="26">
        <v>3271</v>
      </c>
      <c r="C13" s="27">
        <v>115.5</v>
      </c>
      <c r="D13" s="28">
        <v>147</v>
      </c>
      <c r="E13" s="29">
        <v>964</v>
      </c>
      <c r="F13" s="27">
        <v>34.03884</v>
      </c>
      <c r="G13" s="28">
        <v>43</v>
      </c>
      <c r="H13" s="29">
        <v>239.2</v>
      </c>
      <c r="I13" s="30">
        <v>8.4461519999999997</v>
      </c>
      <c r="J13" s="31">
        <v>9.57</v>
      </c>
      <c r="K13" s="33">
        <v>4.4999999999999998E-2</v>
      </c>
    </row>
    <row r="14" spans="1:11">
      <c r="A14" s="25" t="s">
        <v>19</v>
      </c>
      <c r="B14" s="26">
        <v>817</v>
      </c>
      <c r="C14" s="27">
        <v>28.84</v>
      </c>
      <c r="D14" s="28">
        <v>33</v>
      </c>
      <c r="E14" s="29">
        <v>11</v>
      </c>
      <c r="F14" s="27" t="s">
        <v>20</v>
      </c>
      <c r="G14" s="27" t="s">
        <v>20</v>
      </c>
      <c r="H14" s="29">
        <v>6.6</v>
      </c>
      <c r="I14" s="30" t="s">
        <v>20</v>
      </c>
      <c r="J14" s="30" t="s">
        <v>20</v>
      </c>
      <c r="K14" s="33">
        <v>0.04</v>
      </c>
    </row>
    <row r="15" spans="1:11">
      <c r="A15" s="25" t="s">
        <v>21</v>
      </c>
      <c r="B15" s="34">
        <v>1820</v>
      </c>
      <c r="C15" s="35">
        <v>64.290000000000006</v>
      </c>
      <c r="D15" s="36">
        <v>81</v>
      </c>
      <c r="E15" s="37">
        <v>1654</v>
      </c>
      <c r="F15" s="35">
        <v>58.402740000000009</v>
      </c>
      <c r="G15" s="36">
        <v>74</v>
      </c>
      <c r="H15" s="37">
        <v>82.6</v>
      </c>
      <c r="I15" s="38">
        <v>2.9166059999999998</v>
      </c>
      <c r="J15" s="39">
        <v>3.62</v>
      </c>
      <c r="K15" s="40">
        <v>4.4999999999999998E-2</v>
      </c>
    </row>
    <row r="16" spans="1:11">
      <c r="A16" s="41" t="s">
        <v>22</v>
      </c>
      <c r="B16" s="42">
        <f>SUM(B8:B15)</f>
        <v>149915</v>
      </c>
      <c r="C16" s="43">
        <f>SUM(C8:C15)</f>
        <v>5294.2</v>
      </c>
      <c r="D16" s="44">
        <f>SUM(D8:D15)</f>
        <v>5345</v>
      </c>
      <c r="E16" s="42">
        <v>869.15565000000004</v>
      </c>
      <c r="F16" s="43">
        <v>869.15565000000004</v>
      </c>
      <c r="G16" s="44">
        <f>SUM(G8:G15)</f>
        <v>853</v>
      </c>
      <c r="H16" s="42">
        <f>SUM(H8:H15)</f>
        <v>4261.6000000000013</v>
      </c>
      <c r="I16" s="43">
        <v>150.47709600000005</v>
      </c>
      <c r="J16" s="44">
        <v>162</v>
      </c>
      <c r="K16" s="45"/>
    </row>
    <row r="17" spans="1:10">
      <c r="A17" s="46"/>
      <c r="B17" s="47"/>
      <c r="C17" s="48"/>
      <c r="D17" s="48"/>
      <c r="E17" s="48"/>
      <c r="F17" s="48"/>
      <c r="G17" s="48"/>
      <c r="H17" s="48"/>
    </row>
    <row r="18" spans="1:10" ht="15">
      <c r="A18" s="4" t="s">
        <v>23</v>
      </c>
      <c r="B18" s="49"/>
      <c r="C18" s="50"/>
      <c r="D18" s="50"/>
      <c r="E18" s="50"/>
      <c r="F18" s="50"/>
      <c r="G18" s="50"/>
      <c r="H18" s="50"/>
      <c r="I18" s="51"/>
      <c r="J18" s="52"/>
    </row>
    <row r="19" spans="1:10" ht="12.75" customHeight="1">
      <c r="A19" s="53" t="s">
        <v>4</v>
      </c>
      <c r="B19" s="579" t="s">
        <v>24</v>
      </c>
      <c r="C19" s="580"/>
      <c r="D19" s="581"/>
      <c r="E19" s="582" t="s">
        <v>25</v>
      </c>
      <c r="F19" s="566"/>
      <c r="G19" s="566"/>
      <c r="H19" s="566"/>
      <c r="I19" s="566"/>
      <c r="J19" s="567"/>
    </row>
    <row r="20" spans="1:10">
      <c r="A20" s="54"/>
      <c r="B20" s="34" t="s">
        <v>9</v>
      </c>
      <c r="C20" s="55" t="s">
        <v>10</v>
      </c>
      <c r="D20" s="14" t="s">
        <v>11</v>
      </c>
      <c r="E20" s="56"/>
      <c r="F20" s="559"/>
      <c r="G20" s="560"/>
      <c r="H20" s="560"/>
      <c r="I20" s="560"/>
      <c r="J20" s="561"/>
    </row>
    <row r="21" spans="1:10">
      <c r="A21" s="17" t="s">
        <v>26</v>
      </c>
      <c r="B21" s="18">
        <v>7476</v>
      </c>
      <c r="C21" s="22">
        <v>264</v>
      </c>
      <c r="D21" s="57">
        <v>309</v>
      </c>
      <c r="E21" s="562">
        <v>33901</v>
      </c>
      <c r="F21" s="563"/>
      <c r="G21" s="563"/>
      <c r="H21" s="563"/>
      <c r="I21" s="563"/>
      <c r="J21" s="564"/>
    </row>
    <row r="22" spans="1:10">
      <c r="A22" s="58" t="s">
        <v>27</v>
      </c>
      <c r="B22" s="34">
        <v>19822</v>
      </c>
      <c r="C22" s="38">
        <v>700</v>
      </c>
      <c r="D22" s="59">
        <v>700</v>
      </c>
      <c r="E22" s="565">
        <v>38268</v>
      </c>
      <c r="F22" s="566"/>
      <c r="G22" s="566"/>
      <c r="H22" s="566"/>
      <c r="I22" s="566"/>
      <c r="J22" s="567"/>
    </row>
    <row r="23" spans="1:10">
      <c r="A23" s="60" t="s">
        <v>22</v>
      </c>
      <c r="B23" s="61">
        <f>SUM(B21:B22)</f>
        <v>27298</v>
      </c>
      <c r="C23" s="50">
        <f>SUM(C21:C22)</f>
        <v>964</v>
      </c>
      <c r="D23" s="62">
        <v>1009</v>
      </c>
      <c r="E23" s="42"/>
      <c r="F23" s="559"/>
      <c r="G23" s="560"/>
      <c r="H23" s="560"/>
      <c r="I23" s="560"/>
      <c r="J23" s="561"/>
    </row>
    <row r="25" spans="1:10" s="64" customFormat="1" ht="12.75">
      <c r="A25" s="63" t="s">
        <v>28</v>
      </c>
    </row>
    <row r="26" spans="1:10" s="64" customFormat="1">
      <c r="A26" s="65" t="s">
        <v>29</v>
      </c>
    </row>
    <row r="27" spans="1:10" s="64" customFormat="1">
      <c r="A27" s="66" t="s">
        <v>30</v>
      </c>
    </row>
    <row r="28" spans="1:10" s="64" customFormat="1">
      <c r="A28" s="66" t="s">
        <v>31</v>
      </c>
    </row>
    <row r="29" spans="1:10" s="64" customFormat="1">
      <c r="A29" s="66" t="s">
        <v>32</v>
      </c>
    </row>
    <row r="30" spans="1:10" s="64" customFormat="1" ht="12.75">
      <c r="A30" s="67"/>
    </row>
    <row r="33" spans="2:6">
      <c r="B33" s="68"/>
      <c r="C33" s="69"/>
      <c r="D33" s="70"/>
      <c r="E33" s="70"/>
      <c r="F33" s="68"/>
    </row>
    <row r="34" spans="2:6">
      <c r="B34" s="68"/>
      <c r="C34" s="69"/>
      <c r="D34" s="70"/>
      <c r="E34" s="70"/>
      <c r="F34" s="68"/>
    </row>
    <row r="35" spans="2:6">
      <c r="B35" s="68"/>
      <c r="C35" s="69"/>
      <c r="D35" s="70"/>
      <c r="E35" s="70"/>
      <c r="F35" s="68"/>
    </row>
    <row r="36" spans="2:6">
      <c r="B36" s="68"/>
      <c r="C36" s="69"/>
      <c r="D36" s="70"/>
      <c r="E36" s="70"/>
      <c r="F36" s="68"/>
    </row>
    <row r="37" spans="2:6">
      <c r="B37" s="68"/>
      <c r="C37" s="69"/>
      <c r="D37" s="70"/>
      <c r="E37" s="70"/>
      <c r="F37" s="68"/>
    </row>
    <row r="38" spans="2:6">
      <c r="B38" s="68"/>
      <c r="C38" s="69"/>
      <c r="D38" s="70"/>
      <c r="E38" s="70"/>
      <c r="F38" s="68"/>
    </row>
    <row r="39" spans="2:6">
      <c r="B39" s="68"/>
      <c r="C39" s="69"/>
      <c r="D39" s="70"/>
      <c r="E39" s="70"/>
      <c r="F39" s="68"/>
    </row>
    <row r="40" spans="2:6">
      <c r="B40" s="68"/>
      <c r="C40" s="69"/>
      <c r="D40" s="70"/>
      <c r="E40" s="70"/>
      <c r="F40" s="68"/>
    </row>
    <row r="41" spans="2:6">
      <c r="B41" s="68"/>
      <c r="C41" s="69"/>
      <c r="D41" s="70"/>
      <c r="E41" s="70"/>
      <c r="F41" s="68"/>
    </row>
    <row r="42" spans="2:6">
      <c r="B42" s="68"/>
      <c r="C42" s="68"/>
      <c r="D42" s="68"/>
      <c r="E42" s="68"/>
      <c r="F42" s="68"/>
    </row>
    <row r="43" spans="2:6">
      <c r="B43" s="68"/>
      <c r="C43" s="69"/>
      <c r="D43" s="70"/>
      <c r="E43" s="70"/>
      <c r="F43" s="68"/>
    </row>
    <row r="44" spans="2:6">
      <c r="B44" s="68"/>
      <c r="C44" s="69"/>
      <c r="D44" s="68"/>
      <c r="E44" s="68"/>
      <c r="F44" s="68"/>
    </row>
    <row r="45" spans="2:6">
      <c r="B45" s="68"/>
      <c r="C45" s="68"/>
      <c r="D45" s="68"/>
      <c r="E45" s="68"/>
      <c r="F45" s="68"/>
    </row>
  </sheetData>
  <mergeCells count="11">
    <mergeCell ref="F20:J20"/>
    <mergeCell ref="E21:J21"/>
    <mergeCell ref="E22:J22"/>
    <mergeCell ref="F23:J23"/>
    <mergeCell ref="B5:G5"/>
    <mergeCell ref="H5:K5"/>
    <mergeCell ref="B6:D6"/>
    <mergeCell ref="E6:G6"/>
    <mergeCell ref="H6:J6"/>
    <mergeCell ref="B19:D19"/>
    <mergeCell ref="E19:J19"/>
  </mergeCells>
  <pageMargins left="0.75" right="0.75" top="1" bottom="1"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E8DA-D926-4139-9B7B-B9C80896E58A}">
  <dimension ref="A1:Y52"/>
  <sheetViews>
    <sheetView showGridLines="0" workbookViewId="0"/>
  </sheetViews>
  <sheetFormatPr defaultRowHeight="14.25"/>
  <cols>
    <col min="1" max="1" width="36.125" style="71" customWidth="1"/>
    <col min="2" max="2" width="14.625" style="71" customWidth="1"/>
    <col min="3" max="6" width="12.875" style="71" customWidth="1"/>
    <col min="7" max="7" width="13.875" style="71" customWidth="1"/>
    <col min="8" max="9" width="12.875" style="71" customWidth="1"/>
    <col min="10" max="10" width="10.75" style="71" customWidth="1"/>
    <col min="11" max="11" width="8.25" style="71" customWidth="1"/>
    <col min="12" max="12" width="9.125" style="71" customWidth="1"/>
    <col min="13" max="13" width="9" style="71"/>
    <col min="14" max="15" width="16" style="71" customWidth="1"/>
    <col min="16" max="16" width="9" style="71"/>
    <col min="17" max="17" width="12.75" style="71" customWidth="1"/>
    <col min="18" max="18" width="11.125" style="71" customWidth="1"/>
    <col min="19" max="256" width="9" style="71"/>
    <col min="257" max="257" width="36.125" style="71" customWidth="1"/>
    <col min="258" max="258" width="14.625" style="71" customWidth="1"/>
    <col min="259" max="262" width="12.875" style="71" customWidth="1"/>
    <col min="263" max="263" width="13.875" style="71" customWidth="1"/>
    <col min="264" max="265" width="12.875" style="71" customWidth="1"/>
    <col min="266" max="266" width="10.75" style="71" customWidth="1"/>
    <col min="267" max="267" width="8.25" style="71" customWidth="1"/>
    <col min="268" max="268" width="9.125" style="71" customWidth="1"/>
    <col min="269" max="269" width="9" style="71"/>
    <col min="270" max="271" width="16" style="71" customWidth="1"/>
    <col min="272" max="272" width="9" style="71"/>
    <col min="273" max="273" width="12.75" style="71" customWidth="1"/>
    <col min="274" max="274" width="11.125" style="71" customWidth="1"/>
    <col min="275" max="512" width="9" style="71"/>
    <col min="513" max="513" width="36.125" style="71" customWidth="1"/>
    <col min="514" max="514" width="14.625" style="71" customWidth="1"/>
    <col min="515" max="518" width="12.875" style="71" customWidth="1"/>
    <col min="519" max="519" width="13.875" style="71" customWidth="1"/>
    <col min="520" max="521" width="12.875" style="71" customWidth="1"/>
    <col min="522" max="522" width="10.75" style="71" customWidth="1"/>
    <col min="523" max="523" width="8.25" style="71" customWidth="1"/>
    <col min="524" max="524" width="9.125" style="71" customWidth="1"/>
    <col min="525" max="525" width="9" style="71"/>
    <col min="526" max="527" width="16" style="71" customWidth="1"/>
    <col min="528" max="528" width="9" style="71"/>
    <col min="529" max="529" width="12.75" style="71" customWidth="1"/>
    <col min="530" max="530" width="11.125" style="71" customWidth="1"/>
    <col min="531" max="768" width="9" style="71"/>
    <col min="769" max="769" width="36.125" style="71" customWidth="1"/>
    <col min="770" max="770" width="14.625" style="71" customWidth="1"/>
    <col min="771" max="774" width="12.875" style="71" customWidth="1"/>
    <col min="775" max="775" width="13.875" style="71" customWidth="1"/>
    <col min="776" max="777" width="12.875" style="71" customWidth="1"/>
    <col min="778" max="778" width="10.75" style="71" customWidth="1"/>
    <col min="779" max="779" width="8.25" style="71" customWidth="1"/>
    <col min="780" max="780" width="9.125" style="71" customWidth="1"/>
    <col min="781" max="781" width="9" style="71"/>
    <col min="782" max="783" width="16" style="71" customWidth="1"/>
    <col min="784" max="784" width="9" style="71"/>
    <col min="785" max="785" width="12.75" style="71" customWidth="1"/>
    <col min="786" max="786" width="11.125" style="71" customWidth="1"/>
    <col min="787" max="1024" width="9" style="71"/>
    <col min="1025" max="1025" width="36.125" style="71" customWidth="1"/>
    <col min="1026" max="1026" width="14.625" style="71" customWidth="1"/>
    <col min="1027" max="1030" width="12.875" style="71" customWidth="1"/>
    <col min="1031" max="1031" width="13.875" style="71" customWidth="1"/>
    <col min="1032" max="1033" width="12.875" style="71" customWidth="1"/>
    <col min="1034" max="1034" width="10.75" style="71" customWidth="1"/>
    <col min="1035" max="1035" width="8.25" style="71" customWidth="1"/>
    <col min="1036" max="1036" width="9.125" style="71" customWidth="1"/>
    <col min="1037" max="1037" width="9" style="71"/>
    <col min="1038" max="1039" width="16" style="71" customWidth="1"/>
    <col min="1040" max="1040" width="9" style="71"/>
    <col min="1041" max="1041" width="12.75" style="71" customWidth="1"/>
    <col min="1042" max="1042" width="11.125" style="71" customWidth="1"/>
    <col min="1043" max="1280" width="9" style="71"/>
    <col min="1281" max="1281" width="36.125" style="71" customWidth="1"/>
    <col min="1282" max="1282" width="14.625" style="71" customWidth="1"/>
    <col min="1283" max="1286" width="12.875" style="71" customWidth="1"/>
    <col min="1287" max="1287" width="13.875" style="71" customWidth="1"/>
    <col min="1288" max="1289" width="12.875" style="71" customWidth="1"/>
    <col min="1290" max="1290" width="10.75" style="71" customWidth="1"/>
    <col min="1291" max="1291" width="8.25" style="71" customWidth="1"/>
    <col min="1292" max="1292" width="9.125" style="71" customWidth="1"/>
    <col min="1293" max="1293" width="9" style="71"/>
    <col min="1294" max="1295" width="16" style="71" customWidth="1"/>
    <col min="1296" max="1296" width="9" style="71"/>
    <col min="1297" max="1297" width="12.75" style="71" customWidth="1"/>
    <col min="1298" max="1298" width="11.125" style="71" customWidth="1"/>
    <col min="1299" max="1536" width="9" style="71"/>
    <col min="1537" max="1537" width="36.125" style="71" customWidth="1"/>
    <col min="1538" max="1538" width="14.625" style="71" customWidth="1"/>
    <col min="1539" max="1542" width="12.875" style="71" customWidth="1"/>
    <col min="1543" max="1543" width="13.875" style="71" customWidth="1"/>
    <col min="1544" max="1545" width="12.875" style="71" customWidth="1"/>
    <col min="1546" max="1546" width="10.75" style="71" customWidth="1"/>
    <col min="1547" max="1547" width="8.25" style="71" customWidth="1"/>
    <col min="1548" max="1548" width="9.125" style="71" customWidth="1"/>
    <col min="1549" max="1549" width="9" style="71"/>
    <col min="1550" max="1551" width="16" style="71" customWidth="1"/>
    <col min="1552" max="1552" width="9" style="71"/>
    <col min="1553" max="1553" width="12.75" style="71" customWidth="1"/>
    <col min="1554" max="1554" width="11.125" style="71" customWidth="1"/>
    <col min="1555" max="1792" width="9" style="71"/>
    <col min="1793" max="1793" width="36.125" style="71" customWidth="1"/>
    <col min="1794" max="1794" width="14.625" style="71" customWidth="1"/>
    <col min="1795" max="1798" width="12.875" style="71" customWidth="1"/>
    <col min="1799" max="1799" width="13.875" style="71" customWidth="1"/>
    <col min="1800" max="1801" width="12.875" style="71" customWidth="1"/>
    <col min="1802" max="1802" width="10.75" style="71" customWidth="1"/>
    <col min="1803" max="1803" width="8.25" style="71" customWidth="1"/>
    <col min="1804" max="1804" width="9.125" style="71" customWidth="1"/>
    <col min="1805" max="1805" width="9" style="71"/>
    <col min="1806" max="1807" width="16" style="71" customWidth="1"/>
    <col min="1808" max="1808" width="9" style="71"/>
    <col min="1809" max="1809" width="12.75" style="71" customWidth="1"/>
    <col min="1810" max="1810" width="11.125" style="71" customWidth="1"/>
    <col min="1811" max="2048" width="9" style="71"/>
    <col min="2049" max="2049" width="36.125" style="71" customWidth="1"/>
    <col min="2050" max="2050" width="14.625" style="71" customWidth="1"/>
    <col min="2051" max="2054" width="12.875" style="71" customWidth="1"/>
    <col min="2055" max="2055" width="13.875" style="71" customWidth="1"/>
    <col min="2056" max="2057" width="12.875" style="71" customWidth="1"/>
    <col min="2058" max="2058" width="10.75" style="71" customWidth="1"/>
    <col min="2059" max="2059" width="8.25" style="71" customWidth="1"/>
    <col min="2060" max="2060" width="9.125" style="71" customWidth="1"/>
    <col min="2061" max="2061" width="9" style="71"/>
    <col min="2062" max="2063" width="16" style="71" customWidth="1"/>
    <col min="2064" max="2064" width="9" style="71"/>
    <col min="2065" max="2065" width="12.75" style="71" customWidth="1"/>
    <col min="2066" max="2066" width="11.125" style="71" customWidth="1"/>
    <col min="2067" max="2304" width="9" style="71"/>
    <col min="2305" max="2305" width="36.125" style="71" customWidth="1"/>
    <col min="2306" max="2306" width="14.625" style="71" customWidth="1"/>
    <col min="2307" max="2310" width="12.875" style="71" customWidth="1"/>
    <col min="2311" max="2311" width="13.875" style="71" customWidth="1"/>
    <col min="2312" max="2313" width="12.875" style="71" customWidth="1"/>
    <col min="2314" max="2314" width="10.75" style="71" customWidth="1"/>
    <col min="2315" max="2315" width="8.25" style="71" customWidth="1"/>
    <col min="2316" max="2316" width="9.125" style="71" customWidth="1"/>
    <col min="2317" max="2317" width="9" style="71"/>
    <col min="2318" max="2319" width="16" style="71" customWidth="1"/>
    <col min="2320" max="2320" width="9" style="71"/>
    <col min="2321" max="2321" width="12.75" style="71" customWidth="1"/>
    <col min="2322" max="2322" width="11.125" style="71" customWidth="1"/>
    <col min="2323" max="2560" width="9" style="71"/>
    <col min="2561" max="2561" width="36.125" style="71" customWidth="1"/>
    <col min="2562" max="2562" width="14.625" style="71" customWidth="1"/>
    <col min="2563" max="2566" width="12.875" style="71" customWidth="1"/>
    <col min="2567" max="2567" width="13.875" style="71" customWidth="1"/>
    <col min="2568" max="2569" width="12.875" style="71" customWidth="1"/>
    <col min="2570" max="2570" width="10.75" style="71" customWidth="1"/>
    <col min="2571" max="2571" width="8.25" style="71" customWidth="1"/>
    <col min="2572" max="2572" width="9.125" style="71" customWidth="1"/>
    <col min="2573" max="2573" width="9" style="71"/>
    <col min="2574" max="2575" width="16" style="71" customWidth="1"/>
    <col min="2576" max="2576" width="9" style="71"/>
    <col min="2577" max="2577" width="12.75" style="71" customWidth="1"/>
    <col min="2578" max="2578" width="11.125" style="71" customWidth="1"/>
    <col min="2579" max="2816" width="9" style="71"/>
    <col min="2817" max="2817" width="36.125" style="71" customWidth="1"/>
    <col min="2818" max="2818" width="14.625" style="71" customWidth="1"/>
    <col min="2819" max="2822" width="12.875" style="71" customWidth="1"/>
    <col min="2823" max="2823" width="13.875" style="71" customWidth="1"/>
    <col min="2824" max="2825" width="12.875" style="71" customWidth="1"/>
    <col min="2826" max="2826" width="10.75" style="71" customWidth="1"/>
    <col min="2827" max="2827" width="8.25" style="71" customWidth="1"/>
    <col min="2828" max="2828" width="9.125" style="71" customWidth="1"/>
    <col min="2829" max="2829" width="9" style="71"/>
    <col min="2830" max="2831" width="16" style="71" customWidth="1"/>
    <col min="2832" max="2832" width="9" style="71"/>
    <col min="2833" max="2833" width="12.75" style="71" customWidth="1"/>
    <col min="2834" max="2834" width="11.125" style="71" customWidth="1"/>
    <col min="2835" max="3072" width="9" style="71"/>
    <col min="3073" max="3073" width="36.125" style="71" customWidth="1"/>
    <col min="3074" max="3074" width="14.625" style="71" customWidth="1"/>
    <col min="3075" max="3078" width="12.875" style="71" customWidth="1"/>
    <col min="3079" max="3079" width="13.875" style="71" customWidth="1"/>
    <col min="3080" max="3081" width="12.875" style="71" customWidth="1"/>
    <col min="3082" max="3082" width="10.75" style="71" customWidth="1"/>
    <col min="3083" max="3083" width="8.25" style="71" customWidth="1"/>
    <col min="3084" max="3084" width="9.125" style="71" customWidth="1"/>
    <col min="3085" max="3085" width="9" style="71"/>
    <col min="3086" max="3087" width="16" style="71" customWidth="1"/>
    <col min="3088" max="3088" width="9" style="71"/>
    <col min="3089" max="3089" width="12.75" style="71" customWidth="1"/>
    <col min="3090" max="3090" width="11.125" style="71" customWidth="1"/>
    <col min="3091" max="3328" width="9" style="71"/>
    <col min="3329" max="3329" width="36.125" style="71" customWidth="1"/>
    <col min="3330" max="3330" width="14.625" style="71" customWidth="1"/>
    <col min="3331" max="3334" width="12.875" style="71" customWidth="1"/>
    <col min="3335" max="3335" width="13.875" style="71" customWidth="1"/>
    <col min="3336" max="3337" width="12.875" style="71" customWidth="1"/>
    <col min="3338" max="3338" width="10.75" style="71" customWidth="1"/>
    <col min="3339" max="3339" width="8.25" style="71" customWidth="1"/>
    <col min="3340" max="3340" width="9.125" style="71" customWidth="1"/>
    <col min="3341" max="3341" width="9" style="71"/>
    <col min="3342" max="3343" width="16" style="71" customWidth="1"/>
    <col min="3344" max="3344" width="9" style="71"/>
    <col min="3345" max="3345" width="12.75" style="71" customWidth="1"/>
    <col min="3346" max="3346" width="11.125" style="71" customWidth="1"/>
    <col min="3347" max="3584" width="9" style="71"/>
    <col min="3585" max="3585" width="36.125" style="71" customWidth="1"/>
    <col min="3586" max="3586" width="14.625" style="71" customWidth="1"/>
    <col min="3587" max="3590" width="12.875" style="71" customWidth="1"/>
    <col min="3591" max="3591" width="13.875" style="71" customWidth="1"/>
    <col min="3592" max="3593" width="12.875" style="71" customWidth="1"/>
    <col min="3594" max="3594" width="10.75" style="71" customWidth="1"/>
    <col min="3595" max="3595" width="8.25" style="71" customWidth="1"/>
    <col min="3596" max="3596" width="9.125" style="71" customWidth="1"/>
    <col min="3597" max="3597" width="9" style="71"/>
    <col min="3598" max="3599" width="16" style="71" customWidth="1"/>
    <col min="3600" max="3600" width="9" style="71"/>
    <col min="3601" max="3601" width="12.75" style="71" customWidth="1"/>
    <col min="3602" max="3602" width="11.125" style="71" customWidth="1"/>
    <col min="3603" max="3840" width="9" style="71"/>
    <col min="3841" max="3841" width="36.125" style="71" customWidth="1"/>
    <col min="3842" max="3842" width="14.625" style="71" customWidth="1"/>
    <col min="3843" max="3846" width="12.875" style="71" customWidth="1"/>
    <col min="3847" max="3847" width="13.875" style="71" customWidth="1"/>
    <col min="3848" max="3849" width="12.875" style="71" customWidth="1"/>
    <col min="3850" max="3850" width="10.75" style="71" customWidth="1"/>
    <col min="3851" max="3851" width="8.25" style="71" customWidth="1"/>
    <col min="3852" max="3852" width="9.125" style="71" customWidth="1"/>
    <col min="3853" max="3853" width="9" style="71"/>
    <col min="3854" max="3855" width="16" style="71" customWidth="1"/>
    <col min="3856" max="3856" width="9" style="71"/>
    <col min="3857" max="3857" width="12.75" style="71" customWidth="1"/>
    <col min="3858" max="3858" width="11.125" style="71" customWidth="1"/>
    <col min="3859" max="4096" width="9" style="71"/>
    <col min="4097" max="4097" width="36.125" style="71" customWidth="1"/>
    <col min="4098" max="4098" width="14.625" style="71" customWidth="1"/>
    <col min="4099" max="4102" width="12.875" style="71" customWidth="1"/>
    <col min="4103" max="4103" width="13.875" style="71" customWidth="1"/>
    <col min="4104" max="4105" width="12.875" style="71" customWidth="1"/>
    <col min="4106" max="4106" width="10.75" style="71" customWidth="1"/>
    <col min="4107" max="4107" width="8.25" style="71" customWidth="1"/>
    <col min="4108" max="4108" width="9.125" style="71" customWidth="1"/>
    <col min="4109" max="4109" width="9" style="71"/>
    <col min="4110" max="4111" width="16" style="71" customWidth="1"/>
    <col min="4112" max="4112" width="9" style="71"/>
    <col min="4113" max="4113" width="12.75" style="71" customWidth="1"/>
    <col min="4114" max="4114" width="11.125" style="71" customWidth="1"/>
    <col min="4115" max="4352" width="9" style="71"/>
    <col min="4353" max="4353" width="36.125" style="71" customWidth="1"/>
    <col min="4354" max="4354" width="14.625" style="71" customWidth="1"/>
    <col min="4355" max="4358" width="12.875" style="71" customWidth="1"/>
    <col min="4359" max="4359" width="13.875" style="71" customWidth="1"/>
    <col min="4360" max="4361" width="12.875" style="71" customWidth="1"/>
    <col min="4362" max="4362" width="10.75" style="71" customWidth="1"/>
    <col min="4363" max="4363" width="8.25" style="71" customWidth="1"/>
    <col min="4364" max="4364" width="9.125" style="71" customWidth="1"/>
    <col min="4365" max="4365" width="9" style="71"/>
    <col min="4366" max="4367" width="16" style="71" customWidth="1"/>
    <col min="4368" max="4368" width="9" style="71"/>
    <col min="4369" max="4369" width="12.75" style="71" customWidth="1"/>
    <col min="4370" max="4370" width="11.125" style="71" customWidth="1"/>
    <col min="4371" max="4608" width="9" style="71"/>
    <col min="4609" max="4609" width="36.125" style="71" customWidth="1"/>
    <col min="4610" max="4610" width="14.625" style="71" customWidth="1"/>
    <col min="4611" max="4614" width="12.875" style="71" customWidth="1"/>
    <col min="4615" max="4615" width="13.875" style="71" customWidth="1"/>
    <col min="4616" max="4617" width="12.875" style="71" customWidth="1"/>
    <col min="4618" max="4618" width="10.75" style="71" customWidth="1"/>
    <col min="4619" max="4619" width="8.25" style="71" customWidth="1"/>
    <col min="4620" max="4620" width="9.125" style="71" customWidth="1"/>
    <col min="4621" max="4621" width="9" style="71"/>
    <col min="4622" max="4623" width="16" style="71" customWidth="1"/>
    <col min="4624" max="4624" width="9" style="71"/>
    <col min="4625" max="4625" width="12.75" style="71" customWidth="1"/>
    <col min="4626" max="4626" width="11.125" style="71" customWidth="1"/>
    <col min="4627" max="4864" width="9" style="71"/>
    <col min="4865" max="4865" width="36.125" style="71" customWidth="1"/>
    <col min="4866" max="4866" width="14.625" style="71" customWidth="1"/>
    <col min="4867" max="4870" width="12.875" style="71" customWidth="1"/>
    <col min="4871" max="4871" width="13.875" style="71" customWidth="1"/>
    <col min="4872" max="4873" width="12.875" style="71" customWidth="1"/>
    <col min="4874" max="4874" width="10.75" style="71" customWidth="1"/>
    <col min="4875" max="4875" width="8.25" style="71" customWidth="1"/>
    <col min="4876" max="4876" width="9.125" style="71" customWidth="1"/>
    <col min="4877" max="4877" width="9" style="71"/>
    <col min="4878" max="4879" width="16" style="71" customWidth="1"/>
    <col min="4880" max="4880" width="9" style="71"/>
    <col min="4881" max="4881" width="12.75" style="71" customWidth="1"/>
    <col min="4882" max="4882" width="11.125" style="71" customWidth="1"/>
    <col min="4883" max="5120" width="9" style="71"/>
    <col min="5121" max="5121" width="36.125" style="71" customWidth="1"/>
    <col min="5122" max="5122" width="14.625" style="71" customWidth="1"/>
    <col min="5123" max="5126" width="12.875" style="71" customWidth="1"/>
    <col min="5127" max="5127" width="13.875" style="71" customWidth="1"/>
    <col min="5128" max="5129" width="12.875" style="71" customWidth="1"/>
    <col min="5130" max="5130" width="10.75" style="71" customWidth="1"/>
    <col min="5131" max="5131" width="8.25" style="71" customWidth="1"/>
    <col min="5132" max="5132" width="9.125" style="71" customWidth="1"/>
    <col min="5133" max="5133" width="9" style="71"/>
    <col min="5134" max="5135" width="16" style="71" customWidth="1"/>
    <col min="5136" max="5136" width="9" style="71"/>
    <col min="5137" max="5137" width="12.75" style="71" customWidth="1"/>
    <col min="5138" max="5138" width="11.125" style="71" customWidth="1"/>
    <col min="5139" max="5376" width="9" style="71"/>
    <col min="5377" max="5377" width="36.125" style="71" customWidth="1"/>
    <col min="5378" max="5378" width="14.625" style="71" customWidth="1"/>
    <col min="5379" max="5382" width="12.875" style="71" customWidth="1"/>
    <col min="5383" max="5383" width="13.875" style="71" customWidth="1"/>
    <col min="5384" max="5385" width="12.875" style="71" customWidth="1"/>
    <col min="5386" max="5386" width="10.75" style="71" customWidth="1"/>
    <col min="5387" max="5387" width="8.25" style="71" customWidth="1"/>
    <col min="5388" max="5388" width="9.125" style="71" customWidth="1"/>
    <col min="5389" max="5389" width="9" style="71"/>
    <col min="5390" max="5391" width="16" style="71" customWidth="1"/>
    <col min="5392" max="5392" width="9" style="71"/>
    <col min="5393" max="5393" width="12.75" style="71" customWidth="1"/>
    <col min="5394" max="5394" width="11.125" style="71" customWidth="1"/>
    <col min="5395" max="5632" width="9" style="71"/>
    <col min="5633" max="5633" width="36.125" style="71" customWidth="1"/>
    <col min="5634" max="5634" width="14.625" style="71" customWidth="1"/>
    <col min="5635" max="5638" width="12.875" style="71" customWidth="1"/>
    <col min="5639" max="5639" width="13.875" style="71" customWidth="1"/>
    <col min="5640" max="5641" width="12.875" style="71" customWidth="1"/>
    <col min="5642" max="5642" width="10.75" style="71" customWidth="1"/>
    <col min="5643" max="5643" width="8.25" style="71" customWidth="1"/>
    <col min="5644" max="5644" width="9.125" style="71" customWidth="1"/>
    <col min="5645" max="5645" width="9" style="71"/>
    <col min="5646" max="5647" width="16" style="71" customWidth="1"/>
    <col min="5648" max="5648" width="9" style="71"/>
    <col min="5649" max="5649" width="12.75" style="71" customWidth="1"/>
    <col min="5650" max="5650" width="11.125" style="71" customWidth="1"/>
    <col min="5651" max="5888" width="9" style="71"/>
    <col min="5889" max="5889" width="36.125" style="71" customWidth="1"/>
    <col min="5890" max="5890" width="14.625" style="71" customWidth="1"/>
    <col min="5891" max="5894" width="12.875" style="71" customWidth="1"/>
    <col min="5895" max="5895" width="13.875" style="71" customWidth="1"/>
    <col min="5896" max="5897" width="12.875" style="71" customWidth="1"/>
    <col min="5898" max="5898" width="10.75" style="71" customWidth="1"/>
    <col min="5899" max="5899" width="8.25" style="71" customWidth="1"/>
    <col min="5900" max="5900" width="9.125" style="71" customWidth="1"/>
    <col min="5901" max="5901" width="9" style="71"/>
    <col min="5902" max="5903" width="16" style="71" customWidth="1"/>
    <col min="5904" max="5904" width="9" style="71"/>
    <col min="5905" max="5905" width="12.75" style="71" customWidth="1"/>
    <col min="5906" max="5906" width="11.125" style="71" customWidth="1"/>
    <col min="5907" max="6144" width="9" style="71"/>
    <col min="6145" max="6145" width="36.125" style="71" customWidth="1"/>
    <col min="6146" max="6146" width="14.625" style="71" customWidth="1"/>
    <col min="6147" max="6150" width="12.875" style="71" customWidth="1"/>
    <col min="6151" max="6151" width="13.875" style="71" customWidth="1"/>
    <col min="6152" max="6153" width="12.875" style="71" customWidth="1"/>
    <col min="6154" max="6154" width="10.75" style="71" customWidth="1"/>
    <col min="6155" max="6155" width="8.25" style="71" customWidth="1"/>
    <col min="6156" max="6156" width="9.125" style="71" customWidth="1"/>
    <col min="6157" max="6157" width="9" style="71"/>
    <col min="6158" max="6159" width="16" style="71" customWidth="1"/>
    <col min="6160" max="6160" width="9" style="71"/>
    <col min="6161" max="6161" width="12.75" style="71" customWidth="1"/>
    <col min="6162" max="6162" width="11.125" style="71" customWidth="1"/>
    <col min="6163" max="6400" width="9" style="71"/>
    <col min="6401" max="6401" width="36.125" style="71" customWidth="1"/>
    <col min="6402" max="6402" width="14.625" style="71" customWidth="1"/>
    <col min="6403" max="6406" width="12.875" style="71" customWidth="1"/>
    <col min="6407" max="6407" width="13.875" style="71" customWidth="1"/>
    <col min="6408" max="6409" width="12.875" style="71" customWidth="1"/>
    <col min="6410" max="6410" width="10.75" style="71" customWidth="1"/>
    <col min="6411" max="6411" width="8.25" style="71" customWidth="1"/>
    <col min="6412" max="6412" width="9.125" style="71" customWidth="1"/>
    <col min="6413" max="6413" width="9" style="71"/>
    <col min="6414" max="6415" width="16" style="71" customWidth="1"/>
    <col min="6416" max="6416" width="9" style="71"/>
    <col min="6417" max="6417" width="12.75" style="71" customWidth="1"/>
    <col min="6418" max="6418" width="11.125" style="71" customWidth="1"/>
    <col min="6419" max="6656" width="9" style="71"/>
    <col min="6657" max="6657" width="36.125" style="71" customWidth="1"/>
    <col min="6658" max="6658" width="14.625" style="71" customWidth="1"/>
    <col min="6659" max="6662" width="12.875" style="71" customWidth="1"/>
    <col min="6663" max="6663" width="13.875" style="71" customWidth="1"/>
    <col min="6664" max="6665" width="12.875" style="71" customWidth="1"/>
    <col min="6666" max="6666" width="10.75" style="71" customWidth="1"/>
    <col min="6667" max="6667" width="8.25" style="71" customWidth="1"/>
    <col min="6668" max="6668" width="9.125" style="71" customWidth="1"/>
    <col min="6669" max="6669" width="9" style="71"/>
    <col min="6670" max="6671" width="16" style="71" customWidth="1"/>
    <col min="6672" max="6672" width="9" style="71"/>
    <col min="6673" max="6673" width="12.75" style="71" customWidth="1"/>
    <col min="6674" max="6674" width="11.125" style="71" customWidth="1"/>
    <col min="6675" max="6912" width="9" style="71"/>
    <col min="6913" max="6913" width="36.125" style="71" customWidth="1"/>
    <col min="6914" max="6914" width="14.625" style="71" customWidth="1"/>
    <col min="6915" max="6918" width="12.875" style="71" customWidth="1"/>
    <col min="6919" max="6919" width="13.875" style="71" customWidth="1"/>
    <col min="6920" max="6921" width="12.875" style="71" customWidth="1"/>
    <col min="6922" max="6922" width="10.75" style="71" customWidth="1"/>
    <col min="6923" max="6923" width="8.25" style="71" customWidth="1"/>
    <col min="6924" max="6924" width="9.125" style="71" customWidth="1"/>
    <col min="6925" max="6925" width="9" style="71"/>
    <col min="6926" max="6927" width="16" style="71" customWidth="1"/>
    <col min="6928" max="6928" width="9" style="71"/>
    <col min="6929" max="6929" width="12.75" style="71" customWidth="1"/>
    <col min="6930" max="6930" width="11.125" style="71" customWidth="1"/>
    <col min="6931" max="7168" width="9" style="71"/>
    <col min="7169" max="7169" width="36.125" style="71" customWidth="1"/>
    <col min="7170" max="7170" width="14.625" style="71" customWidth="1"/>
    <col min="7171" max="7174" width="12.875" style="71" customWidth="1"/>
    <col min="7175" max="7175" width="13.875" style="71" customWidth="1"/>
    <col min="7176" max="7177" width="12.875" style="71" customWidth="1"/>
    <col min="7178" max="7178" width="10.75" style="71" customWidth="1"/>
    <col min="7179" max="7179" width="8.25" style="71" customWidth="1"/>
    <col min="7180" max="7180" width="9.125" style="71" customWidth="1"/>
    <col min="7181" max="7181" width="9" style="71"/>
    <col min="7182" max="7183" width="16" style="71" customWidth="1"/>
    <col min="7184" max="7184" width="9" style="71"/>
    <col min="7185" max="7185" width="12.75" style="71" customWidth="1"/>
    <col min="7186" max="7186" width="11.125" style="71" customWidth="1"/>
    <col min="7187" max="7424" width="9" style="71"/>
    <col min="7425" max="7425" width="36.125" style="71" customWidth="1"/>
    <col min="7426" max="7426" width="14.625" style="71" customWidth="1"/>
    <col min="7427" max="7430" width="12.875" style="71" customWidth="1"/>
    <col min="7431" max="7431" width="13.875" style="71" customWidth="1"/>
    <col min="7432" max="7433" width="12.875" style="71" customWidth="1"/>
    <col min="7434" max="7434" width="10.75" style="71" customWidth="1"/>
    <col min="7435" max="7435" width="8.25" style="71" customWidth="1"/>
    <col min="7436" max="7436" width="9.125" style="71" customWidth="1"/>
    <col min="7437" max="7437" width="9" style="71"/>
    <col min="7438" max="7439" width="16" style="71" customWidth="1"/>
    <col min="7440" max="7440" width="9" style="71"/>
    <col min="7441" max="7441" width="12.75" style="71" customWidth="1"/>
    <col min="7442" max="7442" width="11.125" style="71" customWidth="1"/>
    <col min="7443" max="7680" width="9" style="71"/>
    <col min="7681" max="7681" width="36.125" style="71" customWidth="1"/>
    <col min="7682" max="7682" width="14.625" style="71" customWidth="1"/>
    <col min="7683" max="7686" width="12.875" style="71" customWidth="1"/>
    <col min="7687" max="7687" width="13.875" style="71" customWidth="1"/>
    <col min="7688" max="7689" width="12.875" style="71" customWidth="1"/>
    <col min="7690" max="7690" width="10.75" style="71" customWidth="1"/>
    <col min="7691" max="7691" width="8.25" style="71" customWidth="1"/>
    <col min="7692" max="7692" width="9.125" style="71" customWidth="1"/>
    <col min="7693" max="7693" width="9" style="71"/>
    <col min="7694" max="7695" width="16" style="71" customWidth="1"/>
    <col min="7696" max="7696" width="9" style="71"/>
    <col min="7697" max="7697" width="12.75" style="71" customWidth="1"/>
    <col min="7698" max="7698" width="11.125" style="71" customWidth="1"/>
    <col min="7699" max="7936" width="9" style="71"/>
    <col min="7937" max="7937" width="36.125" style="71" customWidth="1"/>
    <col min="7938" max="7938" width="14.625" style="71" customWidth="1"/>
    <col min="7939" max="7942" width="12.875" style="71" customWidth="1"/>
    <col min="7943" max="7943" width="13.875" style="71" customWidth="1"/>
    <col min="7944" max="7945" width="12.875" style="71" customWidth="1"/>
    <col min="7946" max="7946" width="10.75" style="71" customWidth="1"/>
    <col min="7947" max="7947" width="8.25" style="71" customWidth="1"/>
    <col min="7948" max="7948" width="9.125" style="71" customWidth="1"/>
    <col min="7949" max="7949" width="9" style="71"/>
    <col min="7950" max="7951" width="16" style="71" customWidth="1"/>
    <col min="7952" max="7952" width="9" style="71"/>
    <col min="7953" max="7953" width="12.75" style="71" customWidth="1"/>
    <col min="7954" max="7954" width="11.125" style="71" customWidth="1"/>
    <col min="7955" max="8192" width="9" style="71"/>
    <col min="8193" max="8193" width="36.125" style="71" customWidth="1"/>
    <col min="8194" max="8194" width="14.625" style="71" customWidth="1"/>
    <col min="8195" max="8198" width="12.875" style="71" customWidth="1"/>
    <col min="8199" max="8199" width="13.875" style="71" customWidth="1"/>
    <col min="8200" max="8201" width="12.875" style="71" customWidth="1"/>
    <col min="8202" max="8202" width="10.75" style="71" customWidth="1"/>
    <col min="8203" max="8203" width="8.25" style="71" customWidth="1"/>
    <col min="8204" max="8204" width="9.125" style="71" customWidth="1"/>
    <col min="8205" max="8205" width="9" style="71"/>
    <col min="8206" max="8207" width="16" style="71" customWidth="1"/>
    <col min="8208" max="8208" width="9" style="71"/>
    <col min="8209" max="8209" width="12.75" style="71" customWidth="1"/>
    <col min="8210" max="8210" width="11.125" style="71" customWidth="1"/>
    <col min="8211" max="8448" width="9" style="71"/>
    <col min="8449" max="8449" width="36.125" style="71" customWidth="1"/>
    <col min="8450" max="8450" width="14.625" style="71" customWidth="1"/>
    <col min="8451" max="8454" width="12.875" style="71" customWidth="1"/>
    <col min="8455" max="8455" width="13.875" style="71" customWidth="1"/>
    <col min="8456" max="8457" width="12.875" style="71" customWidth="1"/>
    <col min="8458" max="8458" width="10.75" style="71" customWidth="1"/>
    <col min="8459" max="8459" width="8.25" style="71" customWidth="1"/>
    <col min="8460" max="8460" width="9.125" style="71" customWidth="1"/>
    <col min="8461" max="8461" width="9" style="71"/>
    <col min="8462" max="8463" width="16" style="71" customWidth="1"/>
    <col min="8464" max="8464" width="9" style="71"/>
    <col min="8465" max="8465" width="12.75" style="71" customWidth="1"/>
    <col min="8466" max="8466" width="11.125" style="71" customWidth="1"/>
    <col min="8467" max="8704" width="9" style="71"/>
    <col min="8705" max="8705" width="36.125" style="71" customWidth="1"/>
    <col min="8706" max="8706" width="14.625" style="71" customWidth="1"/>
    <col min="8707" max="8710" width="12.875" style="71" customWidth="1"/>
    <col min="8711" max="8711" width="13.875" style="71" customWidth="1"/>
    <col min="8712" max="8713" width="12.875" style="71" customWidth="1"/>
    <col min="8714" max="8714" width="10.75" style="71" customWidth="1"/>
    <col min="8715" max="8715" width="8.25" style="71" customWidth="1"/>
    <col min="8716" max="8716" width="9.125" style="71" customWidth="1"/>
    <col min="8717" max="8717" width="9" style="71"/>
    <col min="8718" max="8719" width="16" style="71" customWidth="1"/>
    <col min="8720" max="8720" width="9" style="71"/>
    <col min="8721" max="8721" width="12.75" style="71" customWidth="1"/>
    <col min="8722" max="8722" width="11.125" style="71" customWidth="1"/>
    <col min="8723" max="8960" width="9" style="71"/>
    <col min="8961" max="8961" width="36.125" style="71" customWidth="1"/>
    <col min="8962" max="8962" width="14.625" style="71" customWidth="1"/>
    <col min="8963" max="8966" width="12.875" style="71" customWidth="1"/>
    <col min="8967" max="8967" width="13.875" style="71" customWidth="1"/>
    <col min="8968" max="8969" width="12.875" style="71" customWidth="1"/>
    <col min="8970" max="8970" width="10.75" style="71" customWidth="1"/>
    <col min="8971" max="8971" width="8.25" style="71" customWidth="1"/>
    <col min="8972" max="8972" width="9.125" style="71" customWidth="1"/>
    <col min="8973" max="8973" width="9" style="71"/>
    <col min="8974" max="8975" width="16" style="71" customWidth="1"/>
    <col min="8976" max="8976" width="9" style="71"/>
    <col min="8977" max="8977" width="12.75" style="71" customWidth="1"/>
    <col min="8978" max="8978" width="11.125" style="71" customWidth="1"/>
    <col min="8979" max="9216" width="9" style="71"/>
    <col min="9217" max="9217" width="36.125" style="71" customWidth="1"/>
    <col min="9218" max="9218" width="14.625" style="71" customWidth="1"/>
    <col min="9219" max="9222" width="12.875" style="71" customWidth="1"/>
    <col min="9223" max="9223" width="13.875" style="71" customWidth="1"/>
    <col min="9224" max="9225" width="12.875" style="71" customWidth="1"/>
    <col min="9226" max="9226" width="10.75" style="71" customWidth="1"/>
    <col min="9227" max="9227" width="8.25" style="71" customWidth="1"/>
    <col min="9228" max="9228" width="9.125" style="71" customWidth="1"/>
    <col min="9229" max="9229" width="9" style="71"/>
    <col min="9230" max="9231" width="16" style="71" customWidth="1"/>
    <col min="9232" max="9232" width="9" style="71"/>
    <col min="9233" max="9233" width="12.75" style="71" customWidth="1"/>
    <col min="9234" max="9234" width="11.125" style="71" customWidth="1"/>
    <col min="9235" max="9472" width="9" style="71"/>
    <col min="9473" max="9473" width="36.125" style="71" customWidth="1"/>
    <col min="9474" max="9474" width="14.625" style="71" customWidth="1"/>
    <col min="9475" max="9478" width="12.875" style="71" customWidth="1"/>
    <col min="9479" max="9479" width="13.875" style="71" customWidth="1"/>
    <col min="9480" max="9481" width="12.875" style="71" customWidth="1"/>
    <col min="9482" max="9482" width="10.75" style="71" customWidth="1"/>
    <col min="9483" max="9483" width="8.25" style="71" customWidth="1"/>
    <col min="9484" max="9484" width="9.125" style="71" customWidth="1"/>
    <col min="9485" max="9485" width="9" style="71"/>
    <col min="9486" max="9487" width="16" style="71" customWidth="1"/>
    <col min="9488" max="9488" width="9" style="71"/>
    <col min="9489" max="9489" width="12.75" style="71" customWidth="1"/>
    <col min="9490" max="9490" width="11.125" style="71" customWidth="1"/>
    <col min="9491" max="9728" width="9" style="71"/>
    <col min="9729" max="9729" width="36.125" style="71" customWidth="1"/>
    <col min="9730" max="9730" width="14.625" style="71" customWidth="1"/>
    <col min="9731" max="9734" width="12.875" style="71" customWidth="1"/>
    <col min="9735" max="9735" width="13.875" style="71" customWidth="1"/>
    <col min="9736" max="9737" width="12.875" style="71" customWidth="1"/>
    <col min="9738" max="9738" width="10.75" style="71" customWidth="1"/>
    <col min="9739" max="9739" width="8.25" style="71" customWidth="1"/>
    <col min="9740" max="9740" width="9.125" style="71" customWidth="1"/>
    <col min="9741" max="9741" width="9" style="71"/>
    <col min="9742" max="9743" width="16" style="71" customWidth="1"/>
    <col min="9744" max="9744" width="9" style="71"/>
    <col min="9745" max="9745" width="12.75" style="71" customWidth="1"/>
    <col min="9746" max="9746" width="11.125" style="71" customWidth="1"/>
    <col min="9747" max="9984" width="9" style="71"/>
    <col min="9985" max="9985" width="36.125" style="71" customWidth="1"/>
    <col min="9986" max="9986" width="14.625" style="71" customWidth="1"/>
    <col min="9987" max="9990" width="12.875" style="71" customWidth="1"/>
    <col min="9991" max="9991" width="13.875" style="71" customWidth="1"/>
    <col min="9992" max="9993" width="12.875" style="71" customWidth="1"/>
    <col min="9994" max="9994" width="10.75" style="71" customWidth="1"/>
    <col min="9995" max="9995" width="8.25" style="71" customWidth="1"/>
    <col min="9996" max="9996" width="9.125" style="71" customWidth="1"/>
    <col min="9997" max="9997" width="9" style="71"/>
    <col min="9998" max="9999" width="16" style="71" customWidth="1"/>
    <col min="10000" max="10000" width="9" style="71"/>
    <col min="10001" max="10001" width="12.75" style="71" customWidth="1"/>
    <col min="10002" max="10002" width="11.125" style="71" customWidth="1"/>
    <col min="10003" max="10240" width="9" style="71"/>
    <col min="10241" max="10241" width="36.125" style="71" customWidth="1"/>
    <col min="10242" max="10242" width="14.625" style="71" customWidth="1"/>
    <col min="10243" max="10246" width="12.875" style="71" customWidth="1"/>
    <col min="10247" max="10247" width="13.875" style="71" customWidth="1"/>
    <col min="10248" max="10249" width="12.875" style="71" customWidth="1"/>
    <col min="10250" max="10250" width="10.75" style="71" customWidth="1"/>
    <col min="10251" max="10251" width="8.25" style="71" customWidth="1"/>
    <col min="10252" max="10252" width="9.125" style="71" customWidth="1"/>
    <col min="10253" max="10253" width="9" style="71"/>
    <col min="10254" max="10255" width="16" style="71" customWidth="1"/>
    <col min="10256" max="10256" width="9" style="71"/>
    <col min="10257" max="10257" width="12.75" style="71" customWidth="1"/>
    <col min="10258" max="10258" width="11.125" style="71" customWidth="1"/>
    <col min="10259" max="10496" width="9" style="71"/>
    <col min="10497" max="10497" width="36.125" style="71" customWidth="1"/>
    <col min="10498" max="10498" width="14.625" style="71" customWidth="1"/>
    <col min="10499" max="10502" width="12.875" style="71" customWidth="1"/>
    <col min="10503" max="10503" width="13.875" style="71" customWidth="1"/>
    <col min="10504" max="10505" width="12.875" style="71" customWidth="1"/>
    <col min="10506" max="10506" width="10.75" style="71" customWidth="1"/>
    <col min="10507" max="10507" width="8.25" style="71" customWidth="1"/>
    <col min="10508" max="10508" width="9.125" style="71" customWidth="1"/>
    <col min="10509" max="10509" width="9" style="71"/>
    <col min="10510" max="10511" width="16" style="71" customWidth="1"/>
    <col min="10512" max="10512" width="9" style="71"/>
    <col min="10513" max="10513" width="12.75" style="71" customWidth="1"/>
    <col min="10514" max="10514" width="11.125" style="71" customWidth="1"/>
    <col min="10515" max="10752" width="9" style="71"/>
    <col min="10753" max="10753" width="36.125" style="71" customWidth="1"/>
    <col min="10754" max="10754" width="14.625" style="71" customWidth="1"/>
    <col min="10755" max="10758" width="12.875" style="71" customWidth="1"/>
    <col min="10759" max="10759" width="13.875" style="71" customWidth="1"/>
    <col min="10760" max="10761" width="12.875" style="71" customWidth="1"/>
    <col min="10762" max="10762" width="10.75" style="71" customWidth="1"/>
    <col min="10763" max="10763" width="8.25" style="71" customWidth="1"/>
    <col min="10764" max="10764" width="9.125" style="71" customWidth="1"/>
    <col min="10765" max="10765" width="9" style="71"/>
    <col min="10766" max="10767" width="16" style="71" customWidth="1"/>
    <col min="10768" max="10768" width="9" style="71"/>
    <col min="10769" max="10769" width="12.75" style="71" customWidth="1"/>
    <col min="10770" max="10770" width="11.125" style="71" customWidth="1"/>
    <col min="10771" max="11008" width="9" style="71"/>
    <col min="11009" max="11009" width="36.125" style="71" customWidth="1"/>
    <col min="11010" max="11010" width="14.625" style="71" customWidth="1"/>
    <col min="11011" max="11014" width="12.875" style="71" customWidth="1"/>
    <col min="11015" max="11015" width="13.875" style="71" customWidth="1"/>
    <col min="11016" max="11017" width="12.875" style="71" customWidth="1"/>
    <col min="11018" max="11018" width="10.75" style="71" customWidth="1"/>
    <col min="11019" max="11019" width="8.25" style="71" customWidth="1"/>
    <col min="11020" max="11020" width="9.125" style="71" customWidth="1"/>
    <col min="11021" max="11021" width="9" style="71"/>
    <col min="11022" max="11023" width="16" style="71" customWidth="1"/>
    <col min="11024" max="11024" width="9" style="71"/>
    <col min="11025" max="11025" width="12.75" style="71" customWidth="1"/>
    <col min="11026" max="11026" width="11.125" style="71" customWidth="1"/>
    <col min="11027" max="11264" width="9" style="71"/>
    <col min="11265" max="11265" width="36.125" style="71" customWidth="1"/>
    <col min="11266" max="11266" width="14.625" style="71" customWidth="1"/>
    <col min="11267" max="11270" width="12.875" style="71" customWidth="1"/>
    <col min="11271" max="11271" width="13.875" style="71" customWidth="1"/>
    <col min="11272" max="11273" width="12.875" style="71" customWidth="1"/>
    <col min="11274" max="11274" width="10.75" style="71" customWidth="1"/>
    <col min="11275" max="11275" width="8.25" style="71" customWidth="1"/>
    <col min="11276" max="11276" width="9.125" style="71" customWidth="1"/>
    <col min="11277" max="11277" width="9" style="71"/>
    <col min="11278" max="11279" width="16" style="71" customWidth="1"/>
    <col min="11280" max="11280" width="9" style="71"/>
    <col min="11281" max="11281" width="12.75" style="71" customWidth="1"/>
    <col min="11282" max="11282" width="11.125" style="71" customWidth="1"/>
    <col min="11283" max="11520" width="9" style="71"/>
    <col min="11521" max="11521" width="36.125" style="71" customWidth="1"/>
    <col min="11522" max="11522" width="14.625" style="71" customWidth="1"/>
    <col min="11523" max="11526" width="12.875" style="71" customWidth="1"/>
    <col min="11527" max="11527" width="13.875" style="71" customWidth="1"/>
    <col min="11528" max="11529" width="12.875" style="71" customWidth="1"/>
    <col min="11530" max="11530" width="10.75" style="71" customWidth="1"/>
    <col min="11531" max="11531" width="8.25" style="71" customWidth="1"/>
    <col min="11532" max="11532" width="9.125" style="71" customWidth="1"/>
    <col min="11533" max="11533" width="9" style="71"/>
    <col min="11534" max="11535" width="16" style="71" customWidth="1"/>
    <col min="11536" max="11536" width="9" style="71"/>
    <col min="11537" max="11537" width="12.75" style="71" customWidth="1"/>
    <col min="11538" max="11538" width="11.125" style="71" customWidth="1"/>
    <col min="11539" max="11776" width="9" style="71"/>
    <col min="11777" max="11777" width="36.125" style="71" customWidth="1"/>
    <col min="11778" max="11778" width="14.625" style="71" customWidth="1"/>
    <col min="11779" max="11782" width="12.875" style="71" customWidth="1"/>
    <col min="11783" max="11783" width="13.875" style="71" customWidth="1"/>
    <col min="11784" max="11785" width="12.875" style="71" customWidth="1"/>
    <col min="11786" max="11786" width="10.75" style="71" customWidth="1"/>
    <col min="11787" max="11787" width="8.25" style="71" customWidth="1"/>
    <col min="11788" max="11788" width="9.125" style="71" customWidth="1"/>
    <col min="11789" max="11789" width="9" style="71"/>
    <col min="11790" max="11791" width="16" style="71" customWidth="1"/>
    <col min="11792" max="11792" width="9" style="71"/>
    <col min="11793" max="11793" width="12.75" style="71" customWidth="1"/>
    <col min="11794" max="11794" width="11.125" style="71" customWidth="1"/>
    <col min="11795" max="12032" width="9" style="71"/>
    <col min="12033" max="12033" width="36.125" style="71" customWidth="1"/>
    <col min="12034" max="12034" width="14.625" style="71" customWidth="1"/>
    <col min="12035" max="12038" width="12.875" style="71" customWidth="1"/>
    <col min="12039" max="12039" width="13.875" style="71" customWidth="1"/>
    <col min="12040" max="12041" width="12.875" style="71" customWidth="1"/>
    <col min="12042" max="12042" width="10.75" style="71" customWidth="1"/>
    <col min="12043" max="12043" width="8.25" style="71" customWidth="1"/>
    <col min="12044" max="12044" width="9.125" style="71" customWidth="1"/>
    <col min="12045" max="12045" width="9" style="71"/>
    <col min="12046" max="12047" width="16" style="71" customWidth="1"/>
    <col min="12048" max="12048" width="9" style="71"/>
    <col min="12049" max="12049" width="12.75" style="71" customWidth="1"/>
    <col min="12050" max="12050" width="11.125" style="71" customWidth="1"/>
    <col min="12051" max="12288" width="9" style="71"/>
    <col min="12289" max="12289" width="36.125" style="71" customWidth="1"/>
    <col min="12290" max="12290" width="14.625" style="71" customWidth="1"/>
    <col min="12291" max="12294" width="12.875" style="71" customWidth="1"/>
    <col min="12295" max="12295" width="13.875" style="71" customWidth="1"/>
    <col min="12296" max="12297" width="12.875" style="71" customWidth="1"/>
    <col min="12298" max="12298" width="10.75" style="71" customWidth="1"/>
    <col min="12299" max="12299" width="8.25" style="71" customWidth="1"/>
    <col min="12300" max="12300" width="9.125" style="71" customWidth="1"/>
    <col min="12301" max="12301" width="9" style="71"/>
    <col min="12302" max="12303" width="16" style="71" customWidth="1"/>
    <col min="12304" max="12304" width="9" style="71"/>
    <col min="12305" max="12305" width="12.75" style="71" customWidth="1"/>
    <col min="12306" max="12306" width="11.125" style="71" customWidth="1"/>
    <col min="12307" max="12544" width="9" style="71"/>
    <col min="12545" max="12545" width="36.125" style="71" customWidth="1"/>
    <col min="12546" max="12546" width="14.625" style="71" customWidth="1"/>
    <col min="12547" max="12550" width="12.875" style="71" customWidth="1"/>
    <col min="12551" max="12551" width="13.875" style="71" customWidth="1"/>
    <col min="12552" max="12553" width="12.875" style="71" customWidth="1"/>
    <col min="12554" max="12554" width="10.75" style="71" customWidth="1"/>
    <col min="12555" max="12555" width="8.25" style="71" customWidth="1"/>
    <col min="12556" max="12556" width="9.125" style="71" customWidth="1"/>
    <col min="12557" max="12557" width="9" style="71"/>
    <col min="12558" max="12559" width="16" style="71" customWidth="1"/>
    <col min="12560" max="12560" width="9" style="71"/>
    <col min="12561" max="12561" width="12.75" style="71" customWidth="1"/>
    <col min="12562" max="12562" width="11.125" style="71" customWidth="1"/>
    <col min="12563" max="12800" width="9" style="71"/>
    <col min="12801" max="12801" width="36.125" style="71" customWidth="1"/>
    <col min="12802" max="12802" width="14.625" style="71" customWidth="1"/>
    <col min="12803" max="12806" width="12.875" style="71" customWidth="1"/>
    <col min="12807" max="12807" width="13.875" style="71" customWidth="1"/>
    <col min="12808" max="12809" width="12.875" style="71" customWidth="1"/>
    <col min="12810" max="12810" width="10.75" style="71" customWidth="1"/>
    <col min="12811" max="12811" width="8.25" style="71" customWidth="1"/>
    <col min="12812" max="12812" width="9.125" style="71" customWidth="1"/>
    <col min="12813" max="12813" width="9" style="71"/>
    <col min="12814" max="12815" width="16" style="71" customWidth="1"/>
    <col min="12816" max="12816" width="9" style="71"/>
    <col min="12817" max="12817" width="12.75" style="71" customWidth="1"/>
    <col min="12818" max="12818" width="11.125" style="71" customWidth="1"/>
    <col min="12819" max="13056" width="9" style="71"/>
    <col min="13057" max="13057" width="36.125" style="71" customWidth="1"/>
    <col min="13058" max="13058" width="14.625" style="71" customWidth="1"/>
    <col min="13059" max="13062" width="12.875" style="71" customWidth="1"/>
    <col min="13063" max="13063" width="13.875" style="71" customWidth="1"/>
    <col min="13064" max="13065" width="12.875" style="71" customWidth="1"/>
    <col min="13066" max="13066" width="10.75" style="71" customWidth="1"/>
    <col min="13067" max="13067" width="8.25" style="71" customWidth="1"/>
    <col min="13068" max="13068" width="9.125" style="71" customWidth="1"/>
    <col min="13069" max="13069" width="9" style="71"/>
    <col min="13070" max="13071" width="16" style="71" customWidth="1"/>
    <col min="13072" max="13072" width="9" style="71"/>
    <col min="13073" max="13073" width="12.75" style="71" customWidth="1"/>
    <col min="13074" max="13074" width="11.125" style="71" customWidth="1"/>
    <col min="13075" max="13312" width="9" style="71"/>
    <col min="13313" max="13313" width="36.125" style="71" customWidth="1"/>
    <col min="13314" max="13314" width="14.625" style="71" customWidth="1"/>
    <col min="13315" max="13318" width="12.875" style="71" customWidth="1"/>
    <col min="13319" max="13319" width="13.875" style="71" customWidth="1"/>
    <col min="13320" max="13321" width="12.875" style="71" customWidth="1"/>
    <col min="13322" max="13322" width="10.75" style="71" customWidth="1"/>
    <col min="13323" max="13323" width="8.25" style="71" customWidth="1"/>
    <col min="13324" max="13324" width="9.125" style="71" customWidth="1"/>
    <col min="13325" max="13325" width="9" style="71"/>
    <col min="13326" max="13327" width="16" style="71" customWidth="1"/>
    <col min="13328" max="13328" width="9" style="71"/>
    <col min="13329" max="13329" width="12.75" style="71" customWidth="1"/>
    <col min="13330" max="13330" width="11.125" style="71" customWidth="1"/>
    <col min="13331" max="13568" width="9" style="71"/>
    <col min="13569" max="13569" width="36.125" style="71" customWidth="1"/>
    <col min="13570" max="13570" width="14.625" style="71" customWidth="1"/>
    <col min="13571" max="13574" width="12.875" style="71" customWidth="1"/>
    <col min="13575" max="13575" width="13.875" style="71" customWidth="1"/>
    <col min="13576" max="13577" width="12.875" style="71" customWidth="1"/>
    <col min="13578" max="13578" width="10.75" style="71" customWidth="1"/>
    <col min="13579" max="13579" width="8.25" style="71" customWidth="1"/>
    <col min="13580" max="13580" width="9.125" style="71" customWidth="1"/>
    <col min="13581" max="13581" width="9" style="71"/>
    <col min="13582" max="13583" width="16" style="71" customWidth="1"/>
    <col min="13584" max="13584" width="9" style="71"/>
    <col min="13585" max="13585" width="12.75" style="71" customWidth="1"/>
    <col min="13586" max="13586" width="11.125" style="71" customWidth="1"/>
    <col min="13587" max="13824" width="9" style="71"/>
    <col min="13825" max="13825" width="36.125" style="71" customWidth="1"/>
    <col min="13826" max="13826" width="14.625" style="71" customWidth="1"/>
    <col min="13827" max="13830" width="12.875" style="71" customWidth="1"/>
    <col min="13831" max="13831" width="13.875" style="71" customWidth="1"/>
    <col min="13832" max="13833" width="12.875" style="71" customWidth="1"/>
    <col min="13834" max="13834" width="10.75" style="71" customWidth="1"/>
    <col min="13835" max="13835" width="8.25" style="71" customWidth="1"/>
    <col min="13836" max="13836" width="9.125" style="71" customWidth="1"/>
    <col min="13837" max="13837" width="9" style="71"/>
    <col min="13838" max="13839" width="16" style="71" customWidth="1"/>
    <col min="13840" max="13840" width="9" style="71"/>
    <col min="13841" max="13841" width="12.75" style="71" customWidth="1"/>
    <col min="13842" max="13842" width="11.125" style="71" customWidth="1"/>
    <col min="13843" max="14080" width="9" style="71"/>
    <col min="14081" max="14081" width="36.125" style="71" customWidth="1"/>
    <col min="14082" max="14082" width="14.625" style="71" customWidth="1"/>
    <col min="14083" max="14086" width="12.875" style="71" customWidth="1"/>
    <col min="14087" max="14087" width="13.875" style="71" customWidth="1"/>
    <col min="14088" max="14089" width="12.875" style="71" customWidth="1"/>
    <col min="14090" max="14090" width="10.75" style="71" customWidth="1"/>
    <col min="14091" max="14091" width="8.25" style="71" customWidth="1"/>
    <col min="14092" max="14092" width="9.125" style="71" customWidth="1"/>
    <col min="14093" max="14093" width="9" style="71"/>
    <col min="14094" max="14095" width="16" style="71" customWidth="1"/>
    <col min="14096" max="14096" width="9" style="71"/>
    <col min="14097" max="14097" width="12.75" style="71" customWidth="1"/>
    <col min="14098" max="14098" width="11.125" style="71" customWidth="1"/>
    <col min="14099" max="14336" width="9" style="71"/>
    <col min="14337" max="14337" width="36.125" style="71" customWidth="1"/>
    <col min="14338" max="14338" width="14.625" style="71" customWidth="1"/>
    <col min="14339" max="14342" width="12.875" style="71" customWidth="1"/>
    <col min="14343" max="14343" width="13.875" style="71" customWidth="1"/>
    <col min="14344" max="14345" width="12.875" style="71" customWidth="1"/>
    <col min="14346" max="14346" width="10.75" style="71" customWidth="1"/>
    <col min="14347" max="14347" width="8.25" style="71" customWidth="1"/>
    <col min="14348" max="14348" width="9.125" style="71" customWidth="1"/>
    <col min="14349" max="14349" width="9" style="71"/>
    <col min="14350" max="14351" width="16" style="71" customWidth="1"/>
    <col min="14352" max="14352" width="9" style="71"/>
    <col min="14353" max="14353" width="12.75" style="71" customWidth="1"/>
    <col min="14354" max="14354" width="11.125" style="71" customWidth="1"/>
    <col min="14355" max="14592" width="9" style="71"/>
    <col min="14593" max="14593" width="36.125" style="71" customWidth="1"/>
    <col min="14594" max="14594" width="14.625" style="71" customWidth="1"/>
    <col min="14595" max="14598" width="12.875" style="71" customWidth="1"/>
    <col min="14599" max="14599" width="13.875" style="71" customWidth="1"/>
    <col min="14600" max="14601" width="12.875" style="71" customWidth="1"/>
    <col min="14602" max="14602" width="10.75" style="71" customWidth="1"/>
    <col min="14603" max="14603" width="8.25" style="71" customWidth="1"/>
    <col min="14604" max="14604" width="9.125" style="71" customWidth="1"/>
    <col min="14605" max="14605" width="9" style="71"/>
    <col min="14606" max="14607" width="16" style="71" customWidth="1"/>
    <col min="14608" max="14608" width="9" style="71"/>
    <col min="14609" max="14609" width="12.75" style="71" customWidth="1"/>
    <col min="14610" max="14610" width="11.125" style="71" customWidth="1"/>
    <col min="14611" max="14848" width="9" style="71"/>
    <col min="14849" max="14849" width="36.125" style="71" customWidth="1"/>
    <col min="14850" max="14850" width="14.625" style="71" customWidth="1"/>
    <col min="14851" max="14854" width="12.875" style="71" customWidth="1"/>
    <col min="14855" max="14855" width="13.875" style="71" customWidth="1"/>
    <col min="14856" max="14857" width="12.875" style="71" customWidth="1"/>
    <col min="14858" max="14858" width="10.75" style="71" customWidth="1"/>
    <col min="14859" max="14859" width="8.25" style="71" customWidth="1"/>
    <col min="14860" max="14860" width="9.125" style="71" customWidth="1"/>
    <col min="14861" max="14861" width="9" style="71"/>
    <col min="14862" max="14863" width="16" style="71" customWidth="1"/>
    <col min="14864" max="14864" width="9" style="71"/>
    <col min="14865" max="14865" width="12.75" style="71" customWidth="1"/>
    <col min="14866" max="14866" width="11.125" style="71" customWidth="1"/>
    <col min="14867" max="15104" width="9" style="71"/>
    <col min="15105" max="15105" width="36.125" style="71" customWidth="1"/>
    <col min="15106" max="15106" width="14.625" style="71" customWidth="1"/>
    <col min="15107" max="15110" width="12.875" style="71" customWidth="1"/>
    <col min="15111" max="15111" width="13.875" style="71" customWidth="1"/>
    <col min="15112" max="15113" width="12.875" style="71" customWidth="1"/>
    <col min="15114" max="15114" width="10.75" style="71" customWidth="1"/>
    <col min="15115" max="15115" width="8.25" style="71" customWidth="1"/>
    <col min="15116" max="15116" width="9.125" style="71" customWidth="1"/>
    <col min="15117" max="15117" width="9" style="71"/>
    <col min="15118" max="15119" width="16" style="71" customWidth="1"/>
    <col min="15120" max="15120" width="9" style="71"/>
    <col min="15121" max="15121" width="12.75" style="71" customWidth="1"/>
    <col min="15122" max="15122" width="11.125" style="71" customWidth="1"/>
    <col min="15123" max="15360" width="9" style="71"/>
    <col min="15361" max="15361" width="36.125" style="71" customWidth="1"/>
    <col min="15362" max="15362" width="14.625" style="71" customWidth="1"/>
    <col min="15363" max="15366" width="12.875" style="71" customWidth="1"/>
    <col min="15367" max="15367" width="13.875" style="71" customWidth="1"/>
    <col min="15368" max="15369" width="12.875" style="71" customWidth="1"/>
    <col min="15370" max="15370" width="10.75" style="71" customWidth="1"/>
    <col min="15371" max="15371" width="8.25" style="71" customWidth="1"/>
    <col min="15372" max="15372" width="9.125" style="71" customWidth="1"/>
    <col min="15373" max="15373" width="9" style="71"/>
    <col min="15374" max="15375" width="16" style="71" customWidth="1"/>
    <col min="15376" max="15376" width="9" style="71"/>
    <col min="15377" max="15377" width="12.75" style="71" customWidth="1"/>
    <col min="15378" max="15378" width="11.125" style="71" customWidth="1"/>
    <col min="15379" max="15616" width="9" style="71"/>
    <col min="15617" max="15617" width="36.125" style="71" customWidth="1"/>
    <col min="15618" max="15618" width="14.625" style="71" customWidth="1"/>
    <col min="15619" max="15622" width="12.875" style="71" customWidth="1"/>
    <col min="15623" max="15623" width="13.875" style="71" customWidth="1"/>
    <col min="15624" max="15625" width="12.875" style="71" customWidth="1"/>
    <col min="15626" max="15626" width="10.75" style="71" customWidth="1"/>
    <col min="15627" max="15627" width="8.25" style="71" customWidth="1"/>
    <col min="15628" max="15628" width="9.125" style="71" customWidth="1"/>
    <col min="15629" max="15629" width="9" style="71"/>
    <col min="15630" max="15631" width="16" style="71" customWidth="1"/>
    <col min="15632" max="15632" width="9" style="71"/>
    <col min="15633" max="15633" width="12.75" style="71" customWidth="1"/>
    <col min="15634" max="15634" width="11.125" style="71" customWidth="1"/>
    <col min="15635" max="15872" width="9" style="71"/>
    <col min="15873" max="15873" width="36.125" style="71" customWidth="1"/>
    <col min="15874" max="15874" width="14.625" style="71" customWidth="1"/>
    <col min="15875" max="15878" width="12.875" style="71" customWidth="1"/>
    <col min="15879" max="15879" width="13.875" style="71" customWidth="1"/>
    <col min="15880" max="15881" width="12.875" style="71" customWidth="1"/>
    <col min="15882" max="15882" width="10.75" style="71" customWidth="1"/>
    <col min="15883" max="15883" width="8.25" style="71" customWidth="1"/>
    <col min="15884" max="15884" width="9.125" style="71" customWidth="1"/>
    <col min="15885" max="15885" width="9" style="71"/>
    <col min="15886" max="15887" width="16" style="71" customWidth="1"/>
    <col min="15888" max="15888" width="9" style="71"/>
    <col min="15889" max="15889" width="12.75" style="71" customWidth="1"/>
    <col min="15890" max="15890" width="11.125" style="71" customWidth="1"/>
    <col min="15891" max="16128" width="9" style="71"/>
    <col min="16129" max="16129" width="36.125" style="71" customWidth="1"/>
    <col min="16130" max="16130" width="14.625" style="71" customWidth="1"/>
    <col min="16131" max="16134" width="12.875" style="71" customWidth="1"/>
    <col min="16135" max="16135" width="13.875" style="71" customWidth="1"/>
    <col min="16136" max="16137" width="12.875" style="71" customWidth="1"/>
    <col min="16138" max="16138" width="10.75" style="71" customWidth="1"/>
    <col min="16139" max="16139" width="8.25" style="71" customWidth="1"/>
    <col min="16140" max="16140" width="9.125" style="71" customWidth="1"/>
    <col min="16141" max="16141" width="9" style="71"/>
    <col min="16142" max="16143" width="16" style="71" customWidth="1"/>
    <col min="16144" max="16144" width="9" style="71"/>
    <col min="16145" max="16145" width="12.75" style="71" customWidth="1"/>
    <col min="16146" max="16146" width="11.125" style="71" customWidth="1"/>
    <col min="16147" max="16384" width="9" style="71"/>
  </cols>
  <sheetData>
    <row r="1" spans="1:25">
      <c r="A1" s="1"/>
      <c r="B1" s="2"/>
      <c r="C1" s="2"/>
      <c r="D1" s="2"/>
      <c r="E1" s="2"/>
      <c r="F1" s="2"/>
      <c r="G1" s="2"/>
      <c r="H1" s="2"/>
      <c r="I1" s="2"/>
      <c r="J1" s="2"/>
      <c r="K1" s="2"/>
      <c r="L1" s="2"/>
      <c r="M1" s="2"/>
      <c r="N1" s="2"/>
      <c r="O1" s="2"/>
      <c r="P1" s="2"/>
      <c r="Q1" s="2"/>
      <c r="R1" s="2"/>
      <c r="S1" s="2"/>
      <c r="T1" s="2"/>
      <c r="U1" s="2"/>
      <c r="V1" s="2"/>
    </row>
    <row r="2" spans="1:25" ht="15">
      <c r="A2" s="3" t="s">
        <v>0</v>
      </c>
      <c r="B2" s="2"/>
      <c r="C2" s="2"/>
      <c r="D2" s="2"/>
      <c r="E2" s="2"/>
      <c r="F2" s="2"/>
      <c r="G2" s="2"/>
      <c r="H2" s="2"/>
      <c r="I2" s="2"/>
      <c r="J2" s="2"/>
      <c r="K2" s="2"/>
      <c r="L2" s="2"/>
      <c r="M2" s="2"/>
      <c r="N2" s="2"/>
      <c r="O2" s="2"/>
      <c r="P2" s="2"/>
      <c r="Q2" s="2"/>
      <c r="R2" s="2"/>
      <c r="S2" s="2"/>
      <c r="T2" s="2"/>
      <c r="U2" s="2"/>
      <c r="V2" s="2"/>
    </row>
    <row r="3" spans="1:25">
      <c r="A3" s="2"/>
      <c r="B3" s="2"/>
      <c r="C3" s="2"/>
      <c r="D3" s="2"/>
      <c r="E3" s="2"/>
      <c r="F3" s="2"/>
      <c r="G3" s="2"/>
      <c r="H3" s="2"/>
      <c r="I3" s="2"/>
      <c r="J3" s="2"/>
      <c r="K3" s="2"/>
      <c r="L3" s="2"/>
      <c r="M3" s="2"/>
      <c r="N3" s="2"/>
      <c r="O3" s="2"/>
      <c r="P3" s="2"/>
      <c r="Q3" s="2"/>
      <c r="R3" s="2"/>
      <c r="S3" s="2"/>
      <c r="T3" s="2"/>
      <c r="U3" s="2"/>
      <c r="V3" s="2"/>
    </row>
    <row r="4" spans="1:25" ht="20.100000000000001" customHeight="1">
      <c r="A4" s="4" t="s">
        <v>33</v>
      </c>
      <c r="B4" s="5"/>
      <c r="C4" s="5"/>
      <c r="D4" s="5"/>
      <c r="E4" s="5"/>
      <c r="F4" s="5"/>
      <c r="G4" s="5"/>
      <c r="H4" s="5"/>
      <c r="I4" s="5"/>
      <c r="J4" s="5"/>
      <c r="K4" s="6"/>
      <c r="L4" s="2"/>
      <c r="M4" s="2"/>
      <c r="N4" s="2"/>
      <c r="O4" s="2"/>
      <c r="P4" s="2"/>
      <c r="Q4" s="2"/>
      <c r="R4" s="2"/>
      <c r="S4" s="2"/>
      <c r="T4" s="2"/>
      <c r="U4" s="2"/>
      <c r="V4" s="2"/>
    </row>
    <row r="5" spans="1:25" ht="20.100000000000001" customHeight="1">
      <c r="A5" s="8"/>
      <c r="B5" s="568" t="s">
        <v>2</v>
      </c>
      <c r="C5" s="569"/>
      <c r="D5" s="569"/>
      <c r="E5" s="569"/>
      <c r="F5" s="569"/>
      <c r="G5" s="570"/>
      <c r="H5" s="72" t="s">
        <v>34</v>
      </c>
      <c r="I5" s="73"/>
      <c r="J5" s="73"/>
      <c r="K5" s="52"/>
      <c r="L5" s="7"/>
      <c r="M5" s="7"/>
      <c r="N5" s="7"/>
      <c r="O5" s="2"/>
      <c r="P5" s="2"/>
      <c r="Q5" s="2"/>
      <c r="R5" s="2"/>
      <c r="S5" s="2"/>
      <c r="T5" s="2"/>
      <c r="U5" s="2"/>
      <c r="V5" s="2"/>
      <c r="W5" s="2"/>
      <c r="X5" s="2"/>
      <c r="Y5" s="2"/>
    </row>
    <row r="6" spans="1:25" ht="47.25" customHeight="1">
      <c r="A6" s="74" t="s">
        <v>4</v>
      </c>
      <c r="B6" s="75"/>
      <c r="C6" s="76" t="s">
        <v>5</v>
      </c>
      <c r="D6" s="77"/>
      <c r="E6" s="78" t="s">
        <v>35</v>
      </c>
      <c r="F6" s="79"/>
      <c r="G6" s="80"/>
      <c r="H6" s="81" t="s">
        <v>36</v>
      </c>
      <c r="I6" s="82"/>
      <c r="J6" s="83"/>
      <c r="K6" s="10" t="s">
        <v>8</v>
      </c>
      <c r="L6" s="7"/>
      <c r="M6" s="7"/>
      <c r="N6" s="7"/>
      <c r="O6" s="2"/>
      <c r="P6" s="2"/>
      <c r="Q6" s="2"/>
      <c r="R6" s="2"/>
      <c r="S6" s="2"/>
      <c r="T6" s="2"/>
      <c r="U6" s="2"/>
      <c r="V6" s="2"/>
      <c r="W6" s="2"/>
      <c r="X6" s="2"/>
      <c r="Y6" s="2"/>
    </row>
    <row r="7" spans="1:25" ht="20.100000000000001" customHeight="1">
      <c r="A7" s="84"/>
      <c r="B7" s="12" t="s">
        <v>9</v>
      </c>
      <c r="C7" s="13" t="s">
        <v>10</v>
      </c>
      <c r="D7" s="14" t="s">
        <v>11</v>
      </c>
      <c r="E7" s="16" t="s">
        <v>9</v>
      </c>
      <c r="F7" s="13" t="s">
        <v>10</v>
      </c>
      <c r="G7" s="14" t="s">
        <v>11</v>
      </c>
      <c r="H7" s="12" t="s">
        <v>9</v>
      </c>
      <c r="I7" s="13" t="s">
        <v>10</v>
      </c>
      <c r="J7" s="14" t="s">
        <v>11</v>
      </c>
      <c r="K7" s="15" t="s">
        <v>12</v>
      </c>
      <c r="L7" s="16"/>
      <c r="M7" s="16"/>
      <c r="N7" s="16"/>
      <c r="O7" s="2"/>
      <c r="P7" s="2"/>
      <c r="Q7" s="2"/>
      <c r="R7" s="2"/>
      <c r="S7" s="2"/>
      <c r="T7" s="2"/>
      <c r="U7" s="2"/>
      <c r="V7" s="2"/>
      <c r="W7" s="2"/>
      <c r="X7" s="2"/>
      <c r="Y7" s="2"/>
    </row>
    <row r="8" spans="1:25" ht="20.100000000000001" customHeight="1">
      <c r="A8" s="85" t="s">
        <v>13</v>
      </c>
      <c r="B8" s="86">
        <v>728.87494442824095</v>
      </c>
      <c r="C8" s="87">
        <v>25.74</v>
      </c>
      <c r="D8" s="88">
        <f>B8*K8</f>
        <v>28.426122832701399</v>
      </c>
      <c r="E8" s="89">
        <v>231.6740620761326</v>
      </c>
      <c r="F8" s="90">
        <v>8.1814999999999998</v>
      </c>
      <c r="G8" s="88">
        <f>E8*K8</f>
        <v>9.035288420969172</v>
      </c>
      <c r="H8" s="89">
        <v>6.4676999999999998</v>
      </c>
      <c r="I8" s="90">
        <v>0.22839999999999999</v>
      </c>
      <c r="J8" s="88">
        <v>0.16769999999999999</v>
      </c>
      <c r="K8" s="91">
        <v>3.9E-2</v>
      </c>
      <c r="L8" s="2"/>
      <c r="M8" s="2"/>
      <c r="N8" s="2"/>
      <c r="O8" s="2"/>
      <c r="P8" s="2"/>
      <c r="Q8" s="2"/>
      <c r="R8" s="2"/>
      <c r="S8" s="2"/>
      <c r="T8" s="2"/>
      <c r="U8" s="2"/>
      <c r="V8" s="2"/>
      <c r="W8" s="2"/>
      <c r="X8" s="2"/>
      <c r="Y8" s="2"/>
    </row>
    <row r="9" spans="1:25" ht="20.100000000000001" customHeight="1">
      <c r="A9" s="92" t="s">
        <v>14</v>
      </c>
      <c r="B9" s="93">
        <v>40724</v>
      </c>
      <c r="C9" s="94">
        <v>1439.01</v>
      </c>
      <c r="D9" s="95">
        <v>1106</v>
      </c>
      <c r="E9" s="96">
        <v>10589</v>
      </c>
      <c r="F9" s="97">
        <v>374.17</v>
      </c>
      <c r="G9" s="95">
        <v>286</v>
      </c>
      <c r="H9" s="96">
        <v>938.41499999999996</v>
      </c>
      <c r="I9" s="97">
        <v>33.139800000000001</v>
      </c>
      <c r="J9" s="95">
        <v>24.950500000000002</v>
      </c>
      <c r="K9" s="98">
        <v>4.2000000000000003E-2</v>
      </c>
      <c r="L9" s="2"/>
      <c r="M9" s="2"/>
      <c r="N9" s="2"/>
      <c r="O9" s="2"/>
      <c r="P9" s="2"/>
      <c r="Q9" s="2"/>
      <c r="R9" s="2"/>
      <c r="S9" s="2"/>
      <c r="T9" s="2"/>
      <c r="U9" s="2"/>
      <c r="V9" s="2"/>
      <c r="W9" s="2"/>
      <c r="X9" s="2"/>
      <c r="Y9" s="2"/>
    </row>
    <row r="10" spans="1:25" ht="20.100000000000001" customHeight="1">
      <c r="A10" s="92" t="s">
        <v>15</v>
      </c>
      <c r="B10" s="93">
        <v>104330</v>
      </c>
      <c r="C10" s="94">
        <v>3686.57</v>
      </c>
      <c r="D10" s="95">
        <v>4097.8</v>
      </c>
      <c r="E10" s="96">
        <v>13659</v>
      </c>
      <c r="F10" s="97">
        <v>482.65</v>
      </c>
      <c r="G10" s="95">
        <v>529.4</v>
      </c>
      <c r="H10" s="96">
        <v>2204.8641657407802</v>
      </c>
      <c r="I10" s="97">
        <v>77.864000000000004</v>
      </c>
      <c r="J10" s="95">
        <v>91.311757999999998</v>
      </c>
      <c r="K10" s="98">
        <f>J10/H10</f>
        <v>4.1413779324279365E-2</v>
      </c>
      <c r="L10" s="2"/>
      <c r="M10" s="2"/>
      <c r="N10" s="2"/>
      <c r="O10" s="2"/>
      <c r="P10" s="2"/>
      <c r="Q10" s="2"/>
      <c r="R10" s="2"/>
      <c r="S10" s="2"/>
      <c r="T10" s="2"/>
      <c r="U10" s="2"/>
      <c r="V10" s="2"/>
      <c r="W10" s="2"/>
      <c r="X10" s="2"/>
      <c r="Y10" s="2"/>
    </row>
    <row r="11" spans="1:25" ht="20.100000000000001" customHeight="1">
      <c r="A11" s="92" t="s">
        <v>16</v>
      </c>
      <c r="B11" s="93">
        <v>5173.4829971654863</v>
      </c>
      <c r="C11" s="94">
        <v>182.7</v>
      </c>
      <c r="D11" s="95">
        <v>213.7</v>
      </c>
      <c r="E11" s="96">
        <v>1653.3468074201401</v>
      </c>
      <c r="F11" s="97">
        <v>58.387446499999974</v>
      </c>
      <c r="G11" s="95">
        <v>68.313312404999976</v>
      </c>
      <c r="H11" s="96">
        <v>214.434919655052</v>
      </c>
      <c r="I11" s="97">
        <v>7.5730000000000004</v>
      </c>
      <c r="J11" s="95">
        <v>8.7484906407465708</v>
      </c>
      <c r="K11" s="98">
        <v>4.1318198999999986E-2</v>
      </c>
      <c r="L11" s="2"/>
      <c r="M11" s="2"/>
      <c r="N11" s="2"/>
      <c r="O11" s="2"/>
      <c r="P11" s="2"/>
      <c r="Q11" s="2"/>
      <c r="R11" s="2"/>
      <c r="S11" s="2"/>
      <c r="T11" s="2"/>
      <c r="U11" s="2"/>
      <c r="V11" s="2"/>
      <c r="W11" s="2"/>
      <c r="X11" s="2"/>
      <c r="Y11" s="2"/>
    </row>
    <row r="12" spans="1:25" ht="20.100000000000001" customHeight="1">
      <c r="A12" s="92" t="s">
        <v>17</v>
      </c>
      <c r="B12" s="93">
        <v>2052.9694433196378</v>
      </c>
      <c r="C12" s="94">
        <v>72.5</v>
      </c>
      <c r="D12" s="99">
        <v>79</v>
      </c>
      <c r="E12" s="93">
        <v>1054.6066368962499</v>
      </c>
      <c r="F12" s="94">
        <v>37.243116999999998</v>
      </c>
      <c r="G12" s="99">
        <v>40.594997530000001</v>
      </c>
      <c r="H12" s="93">
        <v>156.45420709691612</v>
      </c>
      <c r="I12" s="94">
        <v>5.5250000000000004</v>
      </c>
      <c r="J12" s="99">
        <v>6.0874495205340597</v>
      </c>
      <c r="K12" s="100">
        <v>3.8493023000000001E-2</v>
      </c>
      <c r="L12" s="2"/>
      <c r="M12" s="2"/>
      <c r="N12" s="2"/>
      <c r="O12" s="2"/>
      <c r="P12" s="2"/>
      <c r="Q12" s="2"/>
      <c r="R12" s="2"/>
      <c r="S12" s="2"/>
      <c r="T12" s="2"/>
      <c r="U12" s="2"/>
      <c r="V12" s="2"/>
      <c r="W12" s="2"/>
      <c r="X12" s="2"/>
      <c r="Y12" s="2"/>
    </row>
    <row r="13" spans="1:25" ht="20.100000000000001" customHeight="1">
      <c r="A13" s="92" t="s">
        <v>18</v>
      </c>
      <c r="B13" s="101">
        <v>3270.7087000000001</v>
      </c>
      <c r="C13" s="102">
        <v>115.504</v>
      </c>
      <c r="D13" s="103">
        <v>128.83770000000001</v>
      </c>
      <c r="E13" s="101">
        <v>802.15620000000001</v>
      </c>
      <c r="F13" s="102">
        <v>28.364100000000001</v>
      </c>
      <c r="G13" s="103">
        <v>31.597999999999999</v>
      </c>
      <c r="H13" s="101">
        <v>157.13419999999999</v>
      </c>
      <c r="I13" s="102">
        <v>5.5491000000000001</v>
      </c>
      <c r="J13" s="103">
        <v>6.1902999999999997</v>
      </c>
      <c r="K13" s="104">
        <v>3.9390000000000001E-2</v>
      </c>
      <c r="L13" s="2"/>
      <c r="M13" s="2"/>
      <c r="N13" s="2"/>
      <c r="O13" s="2"/>
      <c r="P13" s="2"/>
      <c r="Q13" s="2"/>
      <c r="R13" s="2"/>
      <c r="S13" s="2"/>
      <c r="T13" s="2"/>
      <c r="U13" s="2"/>
      <c r="V13" s="2"/>
      <c r="W13" s="2"/>
      <c r="X13" s="2"/>
      <c r="Y13" s="2"/>
    </row>
    <row r="14" spans="1:25" ht="20.100000000000001" customHeight="1">
      <c r="A14" s="92" t="s">
        <v>19</v>
      </c>
      <c r="B14" s="101">
        <v>816.60109999999997</v>
      </c>
      <c r="C14" s="102">
        <v>28.838000000000001</v>
      </c>
      <c r="D14" s="103">
        <v>32.115600000000001</v>
      </c>
      <c r="E14" s="101">
        <v>12.839</v>
      </c>
      <c r="F14" s="102">
        <v>0.4652</v>
      </c>
      <c r="G14" s="103">
        <v>0.50490000000000002</v>
      </c>
      <c r="H14" s="101">
        <v>2.8147850407344501</v>
      </c>
      <c r="I14" s="102">
        <v>9.9400000000000002E-2</v>
      </c>
      <c r="J14" s="103">
        <v>0.11065085596209499</v>
      </c>
      <c r="K14" s="104">
        <v>3.9309999999999998E-2</v>
      </c>
      <c r="L14" s="2"/>
      <c r="M14" s="2"/>
      <c r="N14" s="2"/>
      <c r="O14" s="2"/>
      <c r="P14" s="2"/>
      <c r="Q14" s="2"/>
      <c r="R14" s="2"/>
      <c r="S14" s="2"/>
      <c r="T14" s="2"/>
      <c r="U14" s="2"/>
      <c r="V14" s="2"/>
      <c r="W14" s="2"/>
      <c r="X14" s="2"/>
      <c r="Y14" s="2"/>
    </row>
    <row r="15" spans="1:25" ht="20.100000000000001" customHeight="1">
      <c r="A15" s="92" t="s">
        <v>37</v>
      </c>
      <c r="B15" s="101">
        <v>622.97059999999999</v>
      </c>
      <c r="C15" s="102">
        <v>22</v>
      </c>
      <c r="D15" s="103">
        <v>25.819600000000001</v>
      </c>
      <c r="E15" s="101">
        <v>553.67610000000002</v>
      </c>
      <c r="F15" s="102">
        <v>19.553899999999999</v>
      </c>
      <c r="G15" s="103">
        <v>22.947600000000001</v>
      </c>
      <c r="H15" s="101">
        <v>5.319</v>
      </c>
      <c r="I15" s="102">
        <v>0.188</v>
      </c>
      <c r="J15" s="103">
        <v>0.22</v>
      </c>
      <c r="K15" s="104">
        <v>4.1450000000000001E-2</v>
      </c>
      <c r="L15" s="2"/>
      <c r="M15" s="2"/>
      <c r="N15" s="2"/>
      <c r="O15" s="2"/>
      <c r="P15" s="2"/>
      <c r="Q15" s="2"/>
      <c r="R15" s="2"/>
      <c r="S15" s="2"/>
      <c r="T15" s="2"/>
      <c r="U15" s="2"/>
      <c r="V15" s="2"/>
      <c r="W15" s="2"/>
      <c r="X15" s="2"/>
      <c r="Y15" s="2"/>
    </row>
    <row r="16" spans="1:25" ht="20.100000000000001" customHeight="1">
      <c r="A16" s="92" t="s">
        <v>38</v>
      </c>
      <c r="B16" s="101">
        <v>1197.377</v>
      </c>
      <c r="C16" s="102">
        <v>42.284999999999997</v>
      </c>
      <c r="D16" s="103">
        <v>49.563699999999997</v>
      </c>
      <c r="E16" s="101">
        <v>938.34720000000004</v>
      </c>
      <c r="F16" s="102">
        <v>33.141199999999998</v>
      </c>
      <c r="G16" s="103">
        <v>38.841500000000003</v>
      </c>
      <c r="H16" s="101">
        <v>151.90040000000002</v>
      </c>
      <c r="I16" s="102">
        <v>5.3642000000000003</v>
      </c>
      <c r="J16" s="103">
        <v>6.2949999999999999</v>
      </c>
      <c r="K16" s="104">
        <v>4.1390000000000003E-2</v>
      </c>
      <c r="L16" s="2"/>
      <c r="M16" s="2"/>
      <c r="N16" s="2"/>
      <c r="O16" s="2"/>
      <c r="P16" s="2"/>
      <c r="Q16" s="2"/>
      <c r="R16" s="2"/>
      <c r="S16" s="2"/>
      <c r="T16" s="2"/>
      <c r="U16" s="2"/>
      <c r="V16" s="2"/>
      <c r="W16" s="2"/>
      <c r="X16" s="2"/>
      <c r="Y16" s="2"/>
    </row>
    <row r="17" spans="1:25">
      <c r="A17" s="105" t="s">
        <v>39</v>
      </c>
      <c r="B17" s="106">
        <v>178.73576725839379</v>
      </c>
      <c r="C17" s="107">
        <v>6.3120000000000003</v>
      </c>
      <c r="D17" s="108">
        <v>8.3591723258989834</v>
      </c>
      <c r="E17" s="106">
        <v>178.73576725839379</v>
      </c>
      <c r="F17" s="107">
        <v>6.3120000000000003</v>
      </c>
      <c r="G17" s="108">
        <v>8.3591723258989834</v>
      </c>
      <c r="H17" s="109">
        <v>3.9705168154929087</v>
      </c>
      <c r="I17" s="110">
        <v>0.140209550034952</v>
      </c>
      <c r="J17" s="111">
        <v>0.138597</v>
      </c>
      <c r="K17" s="112">
        <v>3.6299999999999999E-2</v>
      </c>
      <c r="L17" s="2"/>
      <c r="M17" s="2"/>
      <c r="N17" s="2"/>
      <c r="O17" s="2"/>
      <c r="P17" s="2"/>
      <c r="Q17" s="2"/>
      <c r="R17" s="2"/>
      <c r="S17" s="2"/>
      <c r="T17" s="2"/>
      <c r="U17" s="2"/>
      <c r="V17" s="2"/>
      <c r="W17" s="2"/>
      <c r="X17" s="2"/>
      <c r="Y17" s="2"/>
    </row>
    <row r="18" spans="1:25" ht="20.100000000000001" customHeight="1">
      <c r="A18" s="113" t="s">
        <v>22</v>
      </c>
      <c r="B18" s="114">
        <f t="shared" ref="B18:J18" si="0">SUM(B8:B17)</f>
        <v>159095.72055217176</v>
      </c>
      <c r="C18" s="115">
        <f t="shared" si="0"/>
        <v>5621.4589999999989</v>
      </c>
      <c r="D18" s="116">
        <f t="shared" si="0"/>
        <v>5769.6218951585997</v>
      </c>
      <c r="E18" s="114">
        <f t="shared" si="0"/>
        <v>29673.381773650919</v>
      </c>
      <c r="F18" s="115">
        <f t="shared" si="0"/>
        <v>1048.4684634999999</v>
      </c>
      <c r="G18" s="116">
        <f t="shared" si="0"/>
        <v>1035.5947706818681</v>
      </c>
      <c r="H18" s="117">
        <f t="shared" si="0"/>
        <v>3841.7748943489755</v>
      </c>
      <c r="I18" s="118">
        <f t="shared" si="0"/>
        <v>135.67110955003497</v>
      </c>
      <c r="J18" s="119">
        <f t="shared" si="0"/>
        <v>144.22044601724272</v>
      </c>
      <c r="K18" s="120" t="s">
        <v>40</v>
      </c>
      <c r="L18" s="2"/>
      <c r="M18" s="2"/>
      <c r="N18" s="2"/>
      <c r="O18" s="2"/>
      <c r="P18" s="2"/>
      <c r="Q18" s="2"/>
      <c r="R18" s="2"/>
      <c r="S18" s="2"/>
      <c r="T18" s="2"/>
      <c r="U18" s="2"/>
      <c r="V18" s="2"/>
      <c r="W18" s="2"/>
      <c r="X18" s="2"/>
      <c r="Y18" s="2"/>
    </row>
    <row r="19" spans="1:25">
      <c r="A19" s="121"/>
      <c r="B19" s="47"/>
      <c r="C19" s="48"/>
      <c r="D19" s="48"/>
      <c r="E19" s="48"/>
      <c r="F19" s="48"/>
      <c r="G19" s="48"/>
      <c r="H19" s="2"/>
      <c r="I19" s="2"/>
      <c r="J19" s="2"/>
      <c r="K19" s="2"/>
      <c r="L19" s="2"/>
      <c r="M19" s="2"/>
      <c r="N19" s="2"/>
      <c r="O19" s="2"/>
      <c r="P19" s="2"/>
      <c r="Q19" s="2"/>
      <c r="R19" s="2"/>
      <c r="S19" s="2"/>
      <c r="T19" s="2"/>
      <c r="U19" s="2"/>
      <c r="V19" s="2"/>
    </row>
    <row r="20" spans="1:25" ht="25.15" customHeight="1">
      <c r="A20" s="4" t="s">
        <v>41</v>
      </c>
      <c r="B20" s="49"/>
      <c r="C20" s="50"/>
      <c r="D20" s="50"/>
      <c r="E20" s="50"/>
      <c r="F20" s="50"/>
      <c r="G20" s="52"/>
      <c r="H20" s="122" t="s">
        <v>42</v>
      </c>
      <c r="I20" s="122" t="s">
        <v>42</v>
      </c>
      <c r="J20" s="122" t="s">
        <v>42</v>
      </c>
      <c r="K20" s="2"/>
      <c r="L20" s="2"/>
      <c r="M20" s="2"/>
      <c r="N20" s="2"/>
      <c r="O20" s="2"/>
      <c r="P20" s="2"/>
      <c r="Q20" s="2"/>
      <c r="R20" s="2"/>
      <c r="S20" s="2"/>
    </row>
    <row r="21" spans="1:25" ht="31.5" customHeight="1">
      <c r="A21" s="53" t="s">
        <v>4</v>
      </c>
      <c r="B21" s="123" t="s">
        <v>24</v>
      </c>
      <c r="C21" s="124"/>
      <c r="D21" s="125"/>
      <c r="F21" s="126" t="s">
        <v>25</v>
      </c>
      <c r="G21" s="127"/>
      <c r="H21" s="71" t="s">
        <v>42</v>
      </c>
      <c r="I21" s="71" t="s">
        <v>42</v>
      </c>
      <c r="J21" s="71" t="s">
        <v>42</v>
      </c>
      <c r="K21" s="2"/>
      <c r="L21" s="2"/>
      <c r="M21" s="2"/>
      <c r="N21" s="2"/>
      <c r="O21" s="2"/>
      <c r="P21" s="2"/>
      <c r="Q21" s="2"/>
      <c r="R21" s="2"/>
      <c r="S21" s="2"/>
    </row>
    <row r="22" spans="1:25" s="128" customFormat="1">
      <c r="A22" s="54"/>
      <c r="B22" s="26" t="s">
        <v>9</v>
      </c>
      <c r="C22" s="13" t="s">
        <v>10</v>
      </c>
      <c r="D22" s="14" t="s">
        <v>11</v>
      </c>
      <c r="E22" s="12"/>
      <c r="F22" s="2"/>
      <c r="G22" s="127"/>
      <c r="H22" s="2"/>
      <c r="I22" s="2"/>
      <c r="J22" s="2"/>
      <c r="K22" s="2"/>
      <c r="L22" s="2"/>
      <c r="M22" s="2"/>
      <c r="N22" s="2"/>
      <c r="O22" s="2"/>
      <c r="P22" s="2"/>
      <c r="Q22" s="2"/>
      <c r="R22" s="2"/>
      <c r="S22" s="2"/>
    </row>
    <row r="23" spans="1:25" ht="15" customHeight="1">
      <c r="A23" s="129" t="s">
        <v>43</v>
      </c>
      <c r="B23" s="130">
        <v>6747.8981839999997</v>
      </c>
      <c r="C23" s="131">
        <v>288</v>
      </c>
      <c r="D23" s="132">
        <v>281</v>
      </c>
      <c r="E23" s="133"/>
      <c r="F23" s="134" t="s">
        <v>44</v>
      </c>
      <c r="G23" s="135"/>
      <c r="H23" s="2"/>
      <c r="I23" s="2"/>
      <c r="J23" s="2"/>
      <c r="K23" s="2"/>
      <c r="L23" s="2"/>
      <c r="M23" s="2"/>
      <c r="N23" s="2"/>
      <c r="O23" s="2"/>
      <c r="P23" s="2"/>
      <c r="Q23" s="2"/>
      <c r="R23" s="2"/>
      <c r="S23" s="2"/>
    </row>
    <row r="24" spans="1:25" ht="15" customHeight="1">
      <c r="A24" s="15" t="s">
        <v>45</v>
      </c>
      <c r="B24" s="93">
        <v>19821.77</v>
      </c>
      <c r="C24" s="136">
        <v>700</v>
      </c>
      <c r="D24" s="137" t="s">
        <v>40</v>
      </c>
      <c r="E24" s="138"/>
      <c r="F24" s="16" t="s">
        <v>46</v>
      </c>
      <c r="G24" s="127"/>
      <c r="H24" s="2"/>
      <c r="I24" s="2"/>
      <c r="J24" s="2"/>
      <c r="K24" s="2"/>
      <c r="L24" s="2"/>
      <c r="M24" s="2"/>
      <c r="N24" s="2"/>
      <c r="O24" s="2"/>
      <c r="P24" s="2"/>
      <c r="Q24" s="2"/>
      <c r="R24" s="2"/>
      <c r="S24" s="2"/>
    </row>
    <row r="25" spans="1:25" ht="17.25" customHeight="1">
      <c r="A25" s="15" t="s">
        <v>47</v>
      </c>
      <c r="B25" s="139">
        <v>3879.404</v>
      </c>
      <c r="C25" s="136">
        <v>137</v>
      </c>
      <c r="D25" s="137">
        <v>144</v>
      </c>
      <c r="E25" s="138"/>
      <c r="F25" s="16" t="s">
        <v>48</v>
      </c>
      <c r="G25" s="127"/>
      <c r="H25" s="2"/>
      <c r="I25" s="2"/>
      <c r="J25" s="2"/>
      <c r="K25" s="2"/>
      <c r="L25" s="2"/>
      <c r="M25" s="2"/>
      <c r="N25" s="2"/>
      <c r="O25" s="2"/>
      <c r="P25" s="2"/>
      <c r="Q25" s="2"/>
      <c r="R25" s="2"/>
      <c r="S25" s="2"/>
    </row>
    <row r="26" spans="1:25" ht="16.5" customHeight="1">
      <c r="A26" s="15" t="s">
        <v>49</v>
      </c>
      <c r="B26" s="139">
        <v>20.8415925695192</v>
      </c>
      <c r="C26" s="136">
        <v>0.73599999999999999</v>
      </c>
      <c r="D26" s="137">
        <v>0.78364388061392098</v>
      </c>
      <c r="E26" s="138"/>
      <c r="F26" s="16" t="s">
        <v>50</v>
      </c>
      <c r="G26" s="127"/>
      <c r="H26" s="2"/>
      <c r="I26" s="2"/>
      <c r="J26" s="2"/>
      <c r="K26" s="2"/>
      <c r="L26" s="2"/>
      <c r="M26" s="2"/>
      <c r="N26" s="2"/>
      <c r="O26" s="2"/>
      <c r="P26" s="2"/>
      <c r="Q26" s="2"/>
      <c r="R26" s="2"/>
      <c r="S26" s="2"/>
    </row>
    <row r="27" spans="1:25" ht="18" customHeight="1">
      <c r="A27" s="140" t="s">
        <v>51</v>
      </c>
      <c r="B27" s="141">
        <v>513.03409999999997</v>
      </c>
      <c r="C27" s="142">
        <v>18.117599999999999</v>
      </c>
      <c r="D27" s="143">
        <v>15.4</v>
      </c>
      <c r="E27" s="138"/>
      <c r="F27" s="16" t="s">
        <v>52</v>
      </c>
      <c r="G27" s="127"/>
      <c r="H27" s="2"/>
      <c r="I27" s="2"/>
      <c r="J27" s="2"/>
      <c r="K27" s="2"/>
      <c r="L27" s="2"/>
      <c r="M27" s="2"/>
      <c r="N27" s="2"/>
      <c r="O27" s="2"/>
      <c r="P27" s="2"/>
      <c r="Q27" s="2"/>
      <c r="R27" s="2"/>
      <c r="S27" s="2"/>
    </row>
    <row r="28" spans="1:25" s="128" customFormat="1">
      <c r="A28" s="144" t="s">
        <v>22</v>
      </c>
      <c r="B28" s="61">
        <f>SUM(B23:B27)</f>
        <v>30982.94787656952</v>
      </c>
      <c r="C28" s="50">
        <f>SUM(C23:C27)</f>
        <v>1143.8536000000001</v>
      </c>
      <c r="D28" s="62" t="s">
        <v>40</v>
      </c>
      <c r="E28" s="42"/>
      <c r="F28" s="145"/>
      <c r="G28" s="146"/>
      <c r="H28" s="2"/>
      <c r="I28" s="2"/>
      <c r="J28" s="2"/>
      <c r="K28" s="2"/>
      <c r="L28" s="2"/>
      <c r="M28" s="2"/>
      <c r="N28" s="2"/>
      <c r="O28" s="2"/>
      <c r="P28" s="2"/>
      <c r="Q28" s="2"/>
      <c r="R28" s="2"/>
      <c r="S28" s="2"/>
    </row>
    <row r="29" spans="1:25">
      <c r="A29" s="2"/>
      <c r="B29" s="2"/>
      <c r="C29" s="2"/>
      <c r="D29" s="2"/>
      <c r="E29" s="2"/>
      <c r="F29" s="2"/>
      <c r="G29" s="2"/>
      <c r="H29" s="2"/>
      <c r="I29" s="2"/>
      <c r="J29" s="2"/>
      <c r="K29" s="2"/>
    </row>
    <row r="30" spans="1:25">
      <c r="A30" s="63" t="s">
        <v>28</v>
      </c>
      <c r="B30" s="64"/>
      <c r="C30" s="64"/>
      <c r="D30" s="64"/>
      <c r="E30" s="64"/>
      <c r="F30" s="64"/>
      <c r="G30" s="64"/>
      <c r="H30" s="64"/>
      <c r="I30" s="64"/>
      <c r="J30" s="64"/>
      <c r="K30" s="64"/>
    </row>
    <row r="31" spans="1:25">
      <c r="A31" s="65" t="s">
        <v>29</v>
      </c>
      <c r="B31" s="64"/>
      <c r="C31" s="64"/>
      <c r="D31" s="64"/>
      <c r="E31" s="64"/>
      <c r="F31" s="64"/>
      <c r="G31" s="64"/>
      <c r="H31" s="64"/>
      <c r="I31" s="64"/>
      <c r="J31" s="64"/>
      <c r="K31" s="64"/>
    </row>
    <row r="32" spans="1:25">
      <c r="A32" s="66" t="s">
        <v>53</v>
      </c>
      <c r="B32" s="64"/>
      <c r="C32" s="64"/>
      <c r="D32" s="64"/>
      <c r="E32" s="64"/>
      <c r="F32" s="64"/>
      <c r="G32" s="64"/>
      <c r="H32" s="64"/>
      <c r="I32" s="64"/>
      <c r="J32" s="64"/>
      <c r="K32" s="64"/>
    </row>
    <row r="33" spans="1:11">
      <c r="A33" s="66" t="s">
        <v>31</v>
      </c>
      <c r="B33" s="64"/>
      <c r="C33" s="64"/>
      <c r="D33" s="64"/>
      <c r="E33" s="64"/>
      <c r="F33" s="64"/>
      <c r="G33" s="64"/>
      <c r="H33" s="64"/>
      <c r="I33" s="64"/>
      <c r="J33" s="64"/>
      <c r="K33" s="64"/>
    </row>
    <row r="34" spans="1:11">
      <c r="A34" s="66" t="s">
        <v>32</v>
      </c>
      <c r="B34" s="64"/>
      <c r="C34" s="64"/>
      <c r="D34" s="64"/>
      <c r="E34" s="64"/>
      <c r="F34" s="64"/>
      <c r="G34" s="64"/>
      <c r="H34" s="64"/>
      <c r="I34" s="64"/>
      <c r="J34" s="64"/>
      <c r="K34" s="64"/>
    </row>
    <row r="35" spans="1:11">
      <c r="A35" s="66" t="s">
        <v>54</v>
      </c>
      <c r="B35" s="64"/>
      <c r="C35" s="64"/>
      <c r="D35" s="64"/>
      <c r="E35" s="64"/>
      <c r="F35" s="64"/>
      <c r="G35" s="64"/>
      <c r="H35" s="64"/>
      <c r="I35" s="64"/>
      <c r="J35" s="64"/>
      <c r="K35" s="64"/>
    </row>
    <row r="36" spans="1:11">
      <c r="B36" s="147"/>
    </row>
    <row r="37" spans="1:11">
      <c r="A37" s="536"/>
      <c r="B37" s="536"/>
    </row>
    <row r="38" spans="1:11">
      <c r="A38" s="536"/>
      <c r="B38" s="537"/>
    </row>
    <row r="39" spans="1:11">
      <c r="A39" s="538"/>
      <c r="B39" s="539"/>
      <c r="C39" s="148"/>
      <c r="D39" s="148"/>
      <c r="E39" s="148"/>
      <c r="F39" s="149"/>
      <c r="G39" s="149"/>
    </row>
    <row r="40" spans="1:11">
      <c r="A40" s="538"/>
      <c r="B40" s="539"/>
      <c r="C40" s="148"/>
      <c r="D40" s="148"/>
      <c r="E40" s="148"/>
      <c r="F40" s="150"/>
      <c r="G40" s="150"/>
    </row>
    <row r="41" spans="1:11">
      <c r="A41" s="538"/>
      <c r="B41" s="539"/>
      <c r="C41" s="148"/>
      <c r="D41" s="148"/>
      <c r="E41" s="148"/>
      <c r="F41" s="150"/>
      <c r="G41" s="150"/>
    </row>
    <row r="42" spans="1:11">
      <c r="A42" s="538"/>
      <c r="B42" s="539"/>
      <c r="C42" s="148"/>
      <c r="D42" s="148"/>
      <c r="E42" s="148"/>
      <c r="F42" s="150"/>
      <c r="G42" s="150"/>
    </row>
    <row r="43" spans="1:11">
      <c r="A43" s="538"/>
      <c r="B43" s="539"/>
      <c r="C43" s="148"/>
      <c r="D43" s="148"/>
      <c r="E43" s="148"/>
      <c r="F43" s="150"/>
      <c r="G43" s="150"/>
    </row>
    <row r="44" spans="1:11">
      <c r="A44" s="538"/>
      <c r="B44" s="539"/>
      <c r="C44" s="148"/>
      <c r="D44" s="148"/>
      <c r="E44" s="148"/>
      <c r="F44" s="150"/>
      <c r="G44" s="150"/>
    </row>
    <row r="45" spans="1:11">
      <c r="A45" s="538"/>
      <c r="B45" s="539"/>
    </row>
    <row r="46" spans="1:11">
      <c r="A46" s="538"/>
      <c r="B46" s="539"/>
    </row>
    <row r="47" spans="1:11">
      <c r="A47" s="540"/>
      <c r="B47" s="539"/>
    </row>
    <row r="48" spans="1:11">
      <c r="A48" s="541"/>
      <c r="B48" s="542"/>
    </row>
    <row r="49" spans="1:2">
      <c r="A49" s="541"/>
      <c r="B49" s="542"/>
    </row>
    <row r="50" spans="1:2">
      <c r="A50" s="541"/>
      <c r="B50" s="542"/>
    </row>
    <row r="51" spans="1:2">
      <c r="A51" s="541"/>
      <c r="B51" s="542"/>
    </row>
    <row r="52" spans="1:2">
      <c r="A52" s="536"/>
      <c r="B52" s="543"/>
    </row>
  </sheetData>
  <mergeCells count="1">
    <mergeCell ref="B5:G5"/>
  </mergeCells>
  <printOptions horizontalCentered="1" verticalCentered="1" gridLinesSet="0"/>
  <pageMargins left="0" right="0" top="0" bottom="0" header="0" footer="0"/>
  <pageSetup paperSize="8" scale="70" orientation="landscape" horizontalDpi="4294967292" verticalDpi="196" r:id="rId1"/>
  <headerFooter alignWithMargins="0">
    <oddFooter>&amp;L&amp;F:&amp;A&amp;CEnergy Information &amp; Modelling Group, Ministry of Economic Development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92894-244E-43EE-96F5-F1B541B8CA10}">
  <dimension ref="A2:S37"/>
  <sheetViews>
    <sheetView workbookViewId="0">
      <pane xSplit="1" topLeftCell="B1" activePane="topRight" state="frozen"/>
      <selection pane="topRight"/>
    </sheetView>
  </sheetViews>
  <sheetFormatPr defaultRowHeight="14.25"/>
  <cols>
    <col min="1" max="1" width="13.25" style="2" customWidth="1"/>
    <col min="2" max="2" width="10.125" style="2" bestFit="1" customWidth="1"/>
    <col min="3" max="3" width="9.125" style="2" customWidth="1"/>
    <col min="4" max="4" width="9.375" style="2" customWidth="1"/>
    <col min="5" max="5" width="10.125" style="2" bestFit="1" customWidth="1"/>
    <col min="6" max="6" width="8.875" style="2" customWidth="1"/>
    <col min="7" max="7" width="9.125" style="2" customWidth="1"/>
    <col min="8" max="9" width="9.75" style="2" customWidth="1"/>
    <col min="10" max="10" width="9.875" style="2" customWidth="1"/>
    <col min="11" max="11" width="8.875" style="2" customWidth="1"/>
    <col min="12" max="12" width="9" style="2" customWidth="1"/>
    <col min="13" max="13" width="8.875" style="2" customWidth="1"/>
    <col min="14" max="14" width="8.375" style="2" bestFit="1" customWidth="1"/>
    <col min="15" max="16" width="10" style="2" customWidth="1"/>
    <col min="17" max="17" width="9.875" style="2" customWidth="1"/>
    <col min="18" max="256" width="9" style="2"/>
    <col min="257" max="257" width="13.25" style="2" customWidth="1"/>
    <col min="258" max="258" width="10.125" style="2" bestFit="1" customWidth="1"/>
    <col min="259" max="259" width="9.125" style="2" customWidth="1"/>
    <col min="260" max="260" width="9.375" style="2" customWidth="1"/>
    <col min="261" max="261" width="10.125" style="2" bestFit="1" customWidth="1"/>
    <col min="262" max="262" width="8.875" style="2" customWidth="1"/>
    <col min="263" max="263" width="9.125" style="2" customWidth="1"/>
    <col min="264" max="265" width="9.75" style="2" customWidth="1"/>
    <col min="266" max="266" width="9.875" style="2" customWidth="1"/>
    <col min="267" max="267" width="8.875" style="2" customWidth="1"/>
    <col min="268" max="268" width="9" style="2"/>
    <col min="269" max="269" width="8.875" style="2" customWidth="1"/>
    <col min="270" max="270" width="8.375" style="2" bestFit="1" customWidth="1"/>
    <col min="271" max="272" width="10" style="2" customWidth="1"/>
    <col min="273" max="273" width="9.875" style="2" customWidth="1"/>
    <col min="274" max="512" width="9" style="2"/>
    <col min="513" max="513" width="13.25" style="2" customWidth="1"/>
    <col min="514" max="514" width="10.125" style="2" bestFit="1" customWidth="1"/>
    <col min="515" max="515" width="9.125" style="2" customWidth="1"/>
    <col min="516" max="516" width="9.375" style="2" customWidth="1"/>
    <col min="517" max="517" width="10.125" style="2" bestFit="1" customWidth="1"/>
    <col min="518" max="518" width="8.875" style="2" customWidth="1"/>
    <col min="519" max="519" width="9.125" style="2" customWidth="1"/>
    <col min="520" max="521" width="9.75" style="2" customWidth="1"/>
    <col min="522" max="522" width="9.875" style="2" customWidth="1"/>
    <col min="523" max="523" width="8.875" style="2" customWidth="1"/>
    <col min="524" max="524" width="9" style="2"/>
    <col min="525" max="525" width="8.875" style="2" customWidth="1"/>
    <col min="526" max="526" width="8.375" style="2" bestFit="1" customWidth="1"/>
    <col min="527" max="528" width="10" style="2" customWidth="1"/>
    <col min="529" max="529" width="9.875" style="2" customWidth="1"/>
    <col min="530" max="768" width="9" style="2"/>
    <col min="769" max="769" width="13.25" style="2" customWidth="1"/>
    <col min="770" max="770" width="10.125" style="2" bestFit="1" customWidth="1"/>
    <col min="771" max="771" width="9.125" style="2" customWidth="1"/>
    <col min="772" max="772" width="9.375" style="2" customWidth="1"/>
    <col min="773" max="773" width="10.125" style="2" bestFit="1" customWidth="1"/>
    <col min="774" max="774" width="8.875" style="2" customWidth="1"/>
    <col min="775" max="775" width="9.125" style="2" customWidth="1"/>
    <col min="776" max="777" width="9.75" style="2" customWidth="1"/>
    <col min="778" max="778" width="9.875" style="2" customWidth="1"/>
    <col min="779" max="779" width="8.875" style="2" customWidth="1"/>
    <col min="780" max="780" width="9" style="2"/>
    <col min="781" max="781" width="8.875" style="2" customWidth="1"/>
    <col min="782" max="782" width="8.375" style="2" bestFit="1" customWidth="1"/>
    <col min="783" max="784" width="10" style="2" customWidth="1"/>
    <col min="785" max="785" width="9.875" style="2" customWidth="1"/>
    <col min="786" max="1024" width="9" style="2"/>
    <col min="1025" max="1025" width="13.25" style="2" customWidth="1"/>
    <col min="1026" max="1026" width="10.125" style="2" bestFit="1" customWidth="1"/>
    <col min="1027" max="1027" width="9.125" style="2" customWidth="1"/>
    <col min="1028" max="1028" width="9.375" style="2" customWidth="1"/>
    <col min="1029" max="1029" width="10.125" style="2" bestFit="1" customWidth="1"/>
    <col min="1030" max="1030" width="8.875" style="2" customWidth="1"/>
    <col min="1031" max="1031" width="9.125" style="2" customWidth="1"/>
    <col min="1032" max="1033" width="9.75" style="2" customWidth="1"/>
    <col min="1034" max="1034" width="9.875" style="2" customWidth="1"/>
    <col min="1035" max="1035" width="8.875" style="2" customWidth="1"/>
    <col min="1036" max="1036" width="9" style="2"/>
    <col min="1037" max="1037" width="8.875" style="2" customWidth="1"/>
    <col min="1038" max="1038" width="8.375" style="2" bestFit="1" customWidth="1"/>
    <col min="1039" max="1040" width="10" style="2" customWidth="1"/>
    <col min="1041" max="1041" width="9.875" style="2" customWidth="1"/>
    <col min="1042" max="1280" width="9" style="2"/>
    <col min="1281" max="1281" width="13.25" style="2" customWidth="1"/>
    <col min="1282" max="1282" width="10.125" style="2" bestFit="1" customWidth="1"/>
    <col min="1283" max="1283" width="9.125" style="2" customWidth="1"/>
    <col min="1284" max="1284" width="9.375" style="2" customWidth="1"/>
    <col min="1285" max="1285" width="10.125" style="2" bestFit="1" customWidth="1"/>
    <col min="1286" max="1286" width="8.875" style="2" customWidth="1"/>
    <col min="1287" max="1287" width="9.125" style="2" customWidth="1"/>
    <col min="1288" max="1289" width="9.75" style="2" customWidth="1"/>
    <col min="1290" max="1290" width="9.875" style="2" customWidth="1"/>
    <col min="1291" max="1291" width="8.875" style="2" customWidth="1"/>
    <col min="1292" max="1292" width="9" style="2"/>
    <col min="1293" max="1293" width="8.875" style="2" customWidth="1"/>
    <col min="1294" max="1294" width="8.375" style="2" bestFit="1" customWidth="1"/>
    <col min="1295" max="1296" width="10" style="2" customWidth="1"/>
    <col min="1297" max="1297" width="9.875" style="2" customWidth="1"/>
    <col min="1298" max="1536" width="9" style="2"/>
    <col min="1537" max="1537" width="13.25" style="2" customWidth="1"/>
    <col min="1538" max="1538" width="10.125" style="2" bestFit="1" customWidth="1"/>
    <col min="1539" max="1539" width="9.125" style="2" customWidth="1"/>
    <col min="1540" max="1540" width="9.375" style="2" customWidth="1"/>
    <col min="1541" max="1541" width="10.125" style="2" bestFit="1" customWidth="1"/>
    <col min="1542" max="1542" width="8.875" style="2" customWidth="1"/>
    <col min="1543" max="1543" width="9.125" style="2" customWidth="1"/>
    <col min="1544" max="1545" width="9.75" style="2" customWidth="1"/>
    <col min="1546" max="1546" width="9.875" style="2" customWidth="1"/>
    <col min="1547" max="1547" width="8.875" style="2" customWidth="1"/>
    <col min="1548" max="1548" width="9" style="2"/>
    <col min="1549" max="1549" width="8.875" style="2" customWidth="1"/>
    <col min="1550" max="1550" width="8.375" style="2" bestFit="1" customWidth="1"/>
    <col min="1551" max="1552" width="10" style="2" customWidth="1"/>
    <col min="1553" max="1553" width="9.875" style="2" customWidth="1"/>
    <col min="1554" max="1792" width="9" style="2"/>
    <col min="1793" max="1793" width="13.25" style="2" customWidth="1"/>
    <col min="1794" max="1794" width="10.125" style="2" bestFit="1" customWidth="1"/>
    <col min="1795" max="1795" width="9.125" style="2" customWidth="1"/>
    <col min="1796" max="1796" width="9.375" style="2" customWidth="1"/>
    <col min="1797" max="1797" width="10.125" style="2" bestFit="1" customWidth="1"/>
    <col min="1798" max="1798" width="8.875" style="2" customWidth="1"/>
    <col min="1799" max="1799" width="9.125" style="2" customWidth="1"/>
    <col min="1800" max="1801" width="9.75" style="2" customWidth="1"/>
    <col min="1802" max="1802" width="9.875" style="2" customWidth="1"/>
    <col min="1803" max="1803" width="8.875" style="2" customWidth="1"/>
    <col min="1804" max="1804" width="9" style="2"/>
    <col min="1805" max="1805" width="8.875" style="2" customWidth="1"/>
    <col min="1806" max="1806" width="8.375" style="2" bestFit="1" customWidth="1"/>
    <col min="1807" max="1808" width="10" style="2" customWidth="1"/>
    <col min="1809" max="1809" width="9.875" style="2" customWidth="1"/>
    <col min="1810" max="2048" width="9" style="2"/>
    <col min="2049" max="2049" width="13.25" style="2" customWidth="1"/>
    <col min="2050" max="2050" width="10.125" style="2" bestFit="1" customWidth="1"/>
    <col min="2051" max="2051" width="9.125" style="2" customWidth="1"/>
    <col min="2052" max="2052" width="9.375" style="2" customWidth="1"/>
    <col min="2053" max="2053" width="10.125" style="2" bestFit="1" customWidth="1"/>
    <col min="2054" max="2054" width="8.875" style="2" customWidth="1"/>
    <col min="2055" max="2055" width="9.125" style="2" customWidth="1"/>
    <col min="2056" max="2057" width="9.75" style="2" customWidth="1"/>
    <col min="2058" max="2058" width="9.875" style="2" customWidth="1"/>
    <col min="2059" max="2059" width="8.875" style="2" customWidth="1"/>
    <col min="2060" max="2060" width="9" style="2"/>
    <col min="2061" max="2061" width="8.875" style="2" customWidth="1"/>
    <col min="2062" max="2062" width="8.375" style="2" bestFit="1" customWidth="1"/>
    <col min="2063" max="2064" width="10" style="2" customWidth="1"/>
    <col min="2065" max="2065" width="9.875" style="2" customWidth="1"/>
    <col min="2066" max="2304" width="9" style="2"/>
    <col min="2305" max="2305" width="13.25" style="2" customWidth="1"/>
    <col min="2306" max="2306" width="10.125" style="2" bestFit="1" customWidth="1"/>
    <col min="2307" max="2307" width="9.125" style="2" customWidth="1"/>
    <col min="2308" max="2308" width="9.375" style="2" customWidth="1"/>
    <col min="2309" max="2309" width="10.125" style="2" bestFit="1" customWidth="1"/>
    <col min="2310" max="2310" width="8.875" style="2" customWidth="1"/>
    <col min="2311" max="2311" width="9.125" style="2" customWidth="1"/>
    <col min="2312" max="2313" width="9.75" style="2" customWidth="1"/>
    <col min="2314" max="2314" width="9.875" style="2" customWidth="1"/>
    <col min="2315" max="2315" width="8.875" style="2" customWidth="1"/>
    <col min="2316" max="2316" width="9" style="2"/>
    <col min="2317" max="2317" width="8.875" style="2" customWidth="1"/>
    <col min="2318" max="2318" width="8.375" style="2" bestFit="1" customWidth="1"/>
    <col min="2319" max="2320" width="10" style="2" customWidth="1"/>
    <col min="2321" max="2321" width="9.875" style="2" customWidth="1"/>
    <col min="2322" max="2560" width="9" style="2"/>
    <col min="2561" max="2561" width="13.25" style="2" customWidth="1"/>
    <col min="2562" max="2562" width="10.125" style="2" bestFit="1" customWidth="1"/>
    <col min="2563" max="2563" width="9.125" style="2" customWidth="1"/>
    <col min="2564" max="2564" width="9.375" style="2" customWidth="1"/>
    <col min="2565" max="2565" width="10.125" style="2" bestFit="1" customWidth="1"/>
    <col min="2566" max="2566" width="8.875" style="2" customWidth="1"/>
    <col min="2567" max="2567" width="9.125" style="2" customWidth="1"/>
    <col min="2568" max="2569" width="9.75" style="2" customWidth="1"/>
    <col min="2570" max="2570" width="9.875" style="2" customWidth="1"/>
    <col min="2571" max="2571" width="8.875" style="2" customWidth="1"/>
    <col min="2572" max="2572" width="9" style="2"/>
    <col min="2573" max="2573" width="8.875" style="2" customWidth="1"/>
    <col min="2574" max="2574" width="8.375" style="2" bestFit="1" customWidth="1"/>
    <col min="2575" max="2576" width="10" style="2" customWidth="1"/>
    <col min="2577" max="2577" width="9.875" style="2" customWidth="1"/>
    <col min="2578" max="2816" width="9" style="2"/>
    <col min="2817" max="2817" width="13.25" style="2" customWidth="1"/>
    <col min="2818" max="2818" width="10.125" style="2" bestFit="1" customWidth="1"/>
    <col min="2819" max="2819" width="9.125" style="2" customWidth="1"/>
    <col min="2820" max="2820" width="9.375" style="2" customWidth="1"/>
    <col min="2821" max="2821" width="10.125" style="2" bestFit="1" customWidth="1"/>
    <col min="2822" max="2822" width="8.875" style="2" customWidth="1"/>
    <col min="2823" max="2823" width="9.125" style="2" customWidth="1"/>
    <col min="2824" max="2825" width="9.75" style="2" customWidth="1"/>
    <col min="2826" max="2826" width="9.875" style="2" customWidth="1"/>
    <col min="2827" max="2827" width="8.875" style="2" customWidth="1"/>
    <col min="2828" max="2828" width="9" style="2"/>
    <col min="2829" max="2829" width="8.875" style="2" customWidth="1"/>
    <col min="2830" max="2830" width="8.375" style="2" bestFit="1" customWidth="1"/>
    <col min="2831" max="2832" width="10" style="2" customWidth="1"/>
    <col min="2833" max="2833" width="9.875" style="2" customWidth="1"/>
    <col min="2834" max="3072" width="9" style="2"/>
    <col min="3073" max="3073" width="13.25" style="2" customWidth="1"/>
    <col min="3074" max="3074" width="10.125" style="2" bestFit="1" customWidth="1"/>
    <col min="3075" max="3075" width="9.125" style="2" customWidth="1"/>
    <col min="3076" max="3076" width="9.375" style="2" customWidth="1"/>
    <col min="3077" max="3077" width="10.125" style="2" bestFit="1" customWidth="1"/>
    <col min="3078" max="3078" width="8.875" style="2" customWidth="1"/>
    <col min="3079" max="3079" width="9.125" style="2" customWidth="1"/>
    <col min="3080" max="3081" width="9.75" style="2" customWidth="1"/>
    <col min="3082" max="3082" width="9.875" style="2" customWidth="1"/>
    <col min="3083" max="3083" width="8.875" style="2" customWidth="1"/>
    <col min="3084" max="3084" width="9" style="2"/>
    <col min="3085" max="3085" width="8.875" style="2" customWidth="1"/>
    <col min="3086" max="3086" width="8.375" style="2" bestFit="1" customWidth="1"/>
    <col min="3087" max="3088" width="10" style="2" customWidth="1"/>
    <col min="3089" max="3089" width="9.875" style="2" customWidth="1"/>
    <col min="3090" max="3328" width="9" style="2"/>
    <col min="3329" max="3329" width="13.25" style="2" customWidth="1"/>
    <col min="3330" max="3330" width="10.125" style="2" bestFit="1" customWidth="1"/>
    <col min="3331" max="3331" width="9.125" style="2" customWidth="1"/>
    <col min="3332" max="3332" width="9.375" style="2" customWidth="1"/>
    <col min="3333" max="3333" width="10.125" style="2" bestFit="1" customWidth="1"/>
    <col min="3334" max="3334" width="8.875" style="2" customWidth="1"/>
    <col min="3335" max="3335" width="9.125" style="2" customWidth="1"/>
    <col min="3336" max="3337" width="9.75" style="2" customWidth="1"/>
    <col min="3338" max="3338" width="9.875" style="2" customWidth="1"/>
    <col min="3339" max="3339" width="8.875" style="2" customWidth="1"/>
    <col min="3340" max="3340" width="9" style="2"/>
    <col min="3341" max="3341" width="8.875" style="2" customWidth="1"/>
    <col min="3342" max="3342" width="8.375" style="2" bestFit="1" customWidth="1"/>
    <col min="3343" max="3344" width="10" style="2" customWidth="1"/>
    <col min="3345" max="3345" width="9.875" style="2" customWidth="1"/>
    <col min="3346" max="3584" width="9" style="2"/>
    <col min="3585" max="3585" width="13.25" style="2" customWidth="1"/>
    <col min="3586" max="3586" width="10.125" style="2" bestFit="1" customWidth="1"/>
    <col min="3587" max="3587" width="9.125" style="2" customWidth="1"/>
    <col min="3588" max="3588" width="9.375" style="2" customWidth="1"/>
    <col min="3589" max="3589" width="10.125" style="2" bestFit="1" customWidth="1"/>
    <col min="3590" max="3590" width="8.875" style="2" customWidth="1"/>
    <col min="3591" max="3591" width="9.125" style="2" customWidth="1"/>
    <col min="3592" max="3593" width="9.75" style="2" customWidth="1"/>
    <col min="3594" max="3594" width="9.875" style="2" customWidth="1"/>
    <col min="3595" max="3595" width="8.875" style="2" customWidth="1"/>
    <col min="3596" max="3596" width="9" style="2"/>
    <col min="3597" max="3597" width="8.875" style="2" customWidth="1"/>
    <col min="3598" max="3598" width="8.375" style="2" bestFit="1" customWidth="1"/>
    <col min="3599" max="3600" width="10" style="2" customWidth="1"/>
    <col min="3601" max="3601" width="9.875" style="2" customWidth="1"/>
    <col min="3602" max="3840" width="9" style="2"/>
    <col min="3841" max="3841" width="13.25" style="2" customWidth="1"/>
    <col min="3842" max="3842" width="10.125" style="2" bestFit="1" customWidth="1"/>
    <col min="3843" max="3843" width="9.125" style="2" customWidth="1"/>
    <col min="3844" max="3844" width="9.375" style="2" customWidth="1"/>
    <col min="3845" max="3845" width="10.125" style="2" bestFit="1" customWidth="1"/>
    <col min="3846" max="3846" width="8.875" style="2" customWidth="1"/>
    <col min="3847" max="3847" width="9.125" style="2" customWidth="1"/>
    <col min="3848" max="3849" width="9.75" style="2" customWidth="1"/>
    <col min="3850" max="3850" width="9.875" style="2" customWidth="1"/>
    <col min="3851" max="3851" width="8.875" style="2" customWidth="1"/>
    <col min="3852" max="3852" width="9" style="2"/>
    <col min="3853" max="3853" width="8.875" style="2" customWidth="1"/>
    <col min="3854" max="3854" width="8.375" style="2" bestFit="1" customWidth="1"/>
    <col min="3855" max="3856" width="10" style="2" customWidth="1"/>
    <col min="3857" max="3857" width="9.875" style="2" customWidth="1"/>
    <col min="3858" max="4096" width="9" style="2"/>
    <col min="4097" max="4097" width="13.25" style="2" customWidth="1"/>
    <col min="4098" max="4098" width="10.125" style="2" bestFit="1" customWidth="1"/>
    <col min="4099" max="4099" width="9.125" style="2" customWidth="1"/>
    <col min="4100" max="4100" width="9.375" style="2" customWidth="1"/>
    <col min="4101" max="4101" width="10.125" style="2" bestFit="1" customWidth="1"/>
    <col min="4102" max="4102" width="8.875" style="2" customWidth="1"/>
    <col min="4103" max="4103" width="9.125" style="2" customWidth="1"/>
    <col min="4104" max="4105" width="9.75" style="2" customWidth="1"/>
    <col min="4106" max="4106" width="9.875" style="2" customWidth="1"/>
    <col min="4107" max="4107" width="8.875" style="2" customWidth="1"/>
    <col min="4108" max="4108" width="9" style="2"/>
    <col min="4109" max="4109" width="8.875" style="2" customWidth="1"/>
    <col min="4110" max="4110" width="8.375" style="2" bestFit="1" customWidth="1"/>
    <col min="4111" max="4112" width="10" style="2" customWidth="1"/>
    <col min="4113" max="4113" width="9.875" style="2" customWidth="1"/>
    <col min="4114" max="4352" width="9" style="2"/>
    <col min="4353" max="4353" width="13.25" style="2" customWidth="1"/>
    <col min="4354" max="4354" width="10.125" style="2" bestFit="1" customWidth="1"/>
    <col min="4355" max="4355" width="9.125" style="2" customWidth="1"/>
    <col min="4356" max="4356" width="9.375" style="2" customWidth="1"/>
    <col min="4357" max="4357" width="10.125" style="2" bestFit="1" customWidth="1"/>
    <col min="4358" max="4358" width="8.875" style="2" customWidth="1"/>
    <col min="4359" max="4359" width="9.125" style="2" customWidth="1"/>
    <col min="4360" max="4361" width="9.75" style="2" customWidth="1"/>
    <col min="4362" max="4362" width="9.875" style="2" customWidth="1"/>
    <col min="4363" max="4363" width="8.875" style="2" customWidth="1"/>
    <col min="4364" max="4364" width="9" style="2"/>
    <col min="4365" max="4365" width="8.875" style="2" customWidth="1"/>
    <col min="4366" max="4366" width="8.375" style="2" bestFit="1" customWidth="1"/>
    <col min="4367" max="4368" width="10" style="2" customWidth="1"/>
    <col min="4369" max="4369" width="9.875" style="2" customWidth="1"/>
    <col min="4370" max="4608" width="9" style="2"/>
    <col min="4609" max="4609" width="13.25" style="2" customWidth="1"/>
    <col min="4610" max="4610" width="10.125" style="2" bestFit="1" customWidth="1"/>
    <col min="4611" max="4611" width="9.125" style="2" customWidth="1"/>
    <col min="4612" max="4612" width="9.375" style="2" customWidth="1"/>
    <col min="4613" max="4613" width="10.125" style="2" bestFit="1" customWidth="1"/>
    <col min="4614" max="4614" width="8.875" style="2" customWidth="1"/>
    <col min="4615" max="4615" width="9.125" style="2" customWidth="1"/>
    <col min="4616" max="4617" width="9.75" style="2" customWidth="1"/>
    <col min="4618" max="4618" width="9.875" style="2" customWidth="1"/>
    <col min="4619" max="4619" width="8.875" style="2" customWidth="1"/>
    <col min="4620" max="4620" width="9" style="2"/>
    <col min="4621" max="4621" width="8.875" style="2" customWidth="1"/>
    <col min="4622" max="4622" width="8.375" style="2" bestFit="1" customWidth="1"/>
    <col min="4623" max="4624" width="10" style="2" customWidth="1"/>
    <col min="4625" max="4625" width="9.875" style="2" customWidth="1"/>
    <col min="4626" max="4864" width="9" style="2"/>
    <col min="4865" max="4865" width="13.25" style="2" customWidth="1"/>
    <col min="4866" max="4866" width="10.125" style="2" bestFit="1" customWidth="1"/>
    <col min="4867" max="4867" width="9.125" style="2" customWidth="1"/>
    <col min="4868" max="4868" width="9.375" style="2" customWidth="1"/>
    <col min="4869" max="4869" width="10.125" style="2" bestFit="1" customWidth="1"/>
    <col min="4870" max="4870" width="8.875" style="2" customWidth="1"/>
    <col min="4871" max="4871" width="9.125" style="2" customWidth="1"/>
    <col min="4872" max="4873" width="9.75" style="2" customWidth="1"/>
    <col min="4874" max="4874" width="9.875" style="2" customWidth="1"/>
    <col min="4875" max="4875" width="8.875" style="2" customWidth="1"/>
    <col min="4876" max="4876" width="9" style="2"/>
    <col min="4877" max="4877" width="8.875" style="2" customWidth="1"/>
    <col min="4878" max="4878" width="8.375" style="2" bestFit="1" customWidth="1"/>
    <col min="4879" max="4880" width="10" style="2" customWidth="1"/>
    <col min="4881" max="4881" width="9.875" style="2" customWidth="1"/>
    <col min="4882" max="5120" width="9" style="2"/>
    <col min="5121" max="5121" width="13.25" style="2" customWidth="1"/>
    <col min="5122" max="5122" width="10.125" style="2" bestFit="1" customWidth="1"/>
    <col min="5123" max="5123" width="9.125" style="2" customWidth="1"/>
    <col min="5124" max="5124" width="9.375" style="2" customWidth="1"/>
    <col min="5125" max="5125" width="10.125" style="2" bestFit="1" customWidth="1"/>
    <col min="5126" max="5126" width="8.875" style="2" customWidth="1"/>
    <col min="5127" max="5127" width="9.125" style="2" customWidth="1"/>
    <col min="5128" max="5129" width="9.75" style="2" customWidth="1"/>
    <col min="5130" max="5130" width="9.875" style="2" customWidth="1"/>
    <col min="5131" max="5131" width="8.875" style="2" customWidth="1"/>
    <col min="5132" max="5132" width="9" style="2"/>
    <col min="5133" max="5133" width="8.875" style="2" customWidth="1"/>
    <col min="5134" max="5134" width="8.375" style="2" bestFit="1" customWidth="1"/>
    <col min="5135" max="5136" width="10" style="2" customWidth="1"/>
    <col min="5137" max="5137" width="9.875" style="2" customWidth="1"/>
    <col min="5138" max="5376" width="9" style="2"/>
    <col min="5377" max="5377" width="13.25" style="2" customWidth="1"/>
    <col min="5378" max="5378" width="10.125" style="2" bestFit="1" customWidth="1"/>
    <col min="5379" max="5379" width="9.125" style="2" customWidth="1"/>
    <col min="5380" max="5380" width="9.375" style="2" customWidth="1"/>
    <col min="5381" max="5381" width="10.125" style="2" bestFit="1" customWidth="1"/>
    <col min="5382" max="5382" width="8.875" style="2" customWidth="1"/>
    <col min="5383" max="5383" width="9.125" style="2" customWidth="1"/>
    <col min="5384" max="5385" width="9.75" style="2" customWidth="1"/>
    <col min="5386" max="5386" width="9.875" style="2" customWidth="1"/>
    <col min="5387" max="5387" width="8.875" style="2" customWidth="1"/>
    <col min="5388" max="5388" width="9" style="2"/>
    <col min="5389" max="5389" width="8.875" style="2" customWidth="1"/>
    <col min="5390" max="5390" width="8.375" style="2" bestFit="1" customWidth="1"/>
    <col min="5391" max="5392" width="10" style="2" customWidth="1"/>
    <col min="5393" max="5393" width="9.875" style="2" customWidth="1"/>
    <col min="5394" max="5632" width="9" style="2"/>
    <col min="5633" max="5633" width="13.25" style="2" customWidth="1"/>
    <col min="5634" max="5634" width="10.125" style="2" bestFit="1" customWidth="1"/>
    <col min="5635" max="5635" width="9.125" style="2" customWidth="1"/>
    <col min="5636" max="5636" width="9.375" style="2" customWidth="1"/>
    <col min="5637" max="5637" width="10.125" style="2" bestFit="1" customWidth="1"/>
    <col min="5638" max="5638" width="8.875" style="2" customWidth="1"/>
    <col min="5639" max="5639" width="9.125" style="2" customWidth="1"/>
    <col min="5640" max="5641" width="9.75" style="2" customWidth="1"/>
    <col min="5642" max="5642" width="9.875" style="2" customWidth="1"/>
    <col min="5643" max="5643" width="8.875" style="2" customWidth="1"/>
    <col min="5644" max="5644" width="9" style="2"/>
    <col min="5645" max="5645" width="8.875" style="2" customWidth="1"/>
    <col min="5646" max="5646" width="8.375" style="2" bestFit="1" customWidth="1"/>
    <col min="5647" max="5648" width="10" style="2" customWidth="1"/>
    <col min="5649" max="5649" width="9.875" style="2" customWidth="1"/>
    <col min="5650" max="5888" width="9" style="2"/>
    <col min="5889" max="5889" width="13.25" style="2" customWidth="1"/>
    <col min="5890" max="5890" width="10.125" style="2" bestFit="1" customWidth="1"/>
    <col min="5891" max="5891" width="9.125" style="2" customWidth="1"/>
    <col min="5892" max="5892" width="9.375" style="2" customWidth="1"/>
    <col min="5893" max="5893" width="10.125" style="2" bestFit="1" customWidth="1"/>
    <col min="5894" max="5894" width="8.875" style="2" customWidth="1"/>
    <col min="5895" max="5895" width="9.125" style="2" customWidth="1"/>
    <col min="5896" max="5897" width="9.75" style="2" customWidth="1"/>
    <col min="5898" max="5898" width="9.875" style="2" customWidth="1"/>
    <col min="5899" max="5899" width="8.875" style="2" customWidth="1"/>
    <col min="5900" max="5900" width="9" style="2"/>
    <col min="5901" max="5901" width="8.875" style="2" customWidth="1"/>
    <col min="5902" max="5902" width="8.375" style="2" bestFit="1" customWidth="1"/>
    <col min="5903" max="5904" width="10" style="2" customWidth="1"/>
    <col min="5905" max="5905" width="9.875" style="2" customWidth="1"/>
    <col min="5906" max="6144" width="9" style="2"/>
    <col min="6145" max="6145" width="13.25" style="2" customWidth="1"/>
    <col min="6146" max="6146" width="10.125" style="2" bestFit="1" customWidth="1"/>
    <col min="6147" max="6147" width="9.125" style="2" customWidth="1"/>
    <col min="6148" max="6148" width="9.375" style="2" customWidth="1"/>
    <col min="6149" max="6149" width="10.125" style="2" bestFit="1" customWidth="1"/>
    <col min="6150" max="6150" width="8.875" style="2" customWidth="1"/>
    <col min="6151" max="6151" width="9.125" style="2" customWidth="1"/>
    <col min="6152" max="6153" width="9.75" style="2" customWidth="1"/>
    <col min="6154" max="6154" width="9.875" style="2" customWidth="1"/>
    <col min="6155" max="6155" width="8.875" style="2" customWidth="1"/>
    <col min="6156" max="6156" width="9" style="2"/>
    <col min="6157" max="6157" width="8.875" style="2" customWidth="1"/>
    <col min="6158" max="6158" width="8.375" style="2" bestFit="1" customWidth="1"/>
    <col min="6159" max="6160" width="10" style="2" customWidth="1"/>
    <col min="6161" max="6161" width="9.875" style="2" customWidth="1"/>
    <col min="6162" max="6400" width="9" style="2"/>
    <col min="6401" max="6401" width="13.25" style="2" customWidth="1"/>
    <col min="6402" max="6402" width="10.125" style="2" bestFit="1" customWidth="1"/>
    <col min="6403" max="6403" width="9.125" style="2" customWidth="1"/>
    <col min="6404" max="6404" width="9.375" style="2" customWidth="1"/>
    <col min="6405" max="6405" width="10.125" style="2" bestFit="1" customWidth="1"/>
    <col min="6406" max="6406" width="8.875" style="2" customWidth="1"/>
    <col min="6407" max="6407" width="9.125" style="2" customWidth="1"/>
    <col min="6408" max="6409" width="9.75" style="2" customWidth="1"/>
    <col min="6410" max="6410" width="9.875" style="2" customWidth="1"/>
    <col min="6411" max="6411" width="8.875" style="2" customWidth="1"/>
    <col min="6412" max="6412" width="9" style="2"/>
    <col min="6413" max="6413" width="8.875" style="2" customWidth="1"/>
    <col min="6414" max="6414" width="8.375" style="2" bestFit="1" customWidth="1"/>
    <col min="6415" max="6416" width="10" style="2" customWidth="1"/>
    <col min="6417" max="6417" width="9.875" style="2" customWidth="1"/>
    <col min="6418" max="6656" width="9" style="2"/>
    <col min="6657" max="6657" width="13.25" style="2" customWidth="1"/>
    <col min="6658" max="6658" width="10.125" style="2" bestFit="1" customWidth="1"/>
    <col min="6659" max="6659" width="9.125" style="2" customWidth="1"/>
    <col min="6660" max="6660" width="9.375" style="2" customWidth="1"/>
    <col min="6661" max="6661" width="10.125" style="2" bestFit="1" customWidth="1"/>
    <col min="6662" max="6662" width="8.875" style="2" customWidth="1"/>
    <col min="6663" max="6663" width="9.125" style="2" customWidth="1"/>
    <col min="6664" max="6665" width="9.75" style="2" customWidth="1"/>
    <col min="6666" max="6666" width="9.875" style="2" customWidth="1"/>
    <col min="6667" max="6667" width="8.875" style="2" customWidth="1"/>
    <col min="6668" max="6668" width="9" style="2"/>
    <col min="6669" max="6669" width="8.875" style="2" customWidth="1"/>
    <col min="6670" max="6670" width="8.375" style="2" bestFit="1" customWidth="1"/>
    <col min="6671" max="6672" width="10" style="2" customWidth="1"/>
    <col min="6673" max="6673" width="9.875" style="2" customWidth="1"/>
    <col min="6674" max="6912" width="9" style="2"/>
    <col min="6913" max="6913" width="13.25" style="2" customWidth="1"/>
    <col min="6914" max="6914" width="10.125" style="2" bestFit="1" customWidth="1"/>
    <col min="6915" max="6915" width="9.125" style="2" customWidth="1"/>
    <col min="6916" max="6916" width="9.375" style="2" customWidth="1"/>
    <col min="6917" max="6917" width="10.125" style="2" bestFit="1" customWidth="1"/>
    <col min="6918" max="6918" width="8.875" style="2" customWidth="1"/>
    <col min="6919" max="6919" width="9.125" style="2" customWidth="1"/>
    <col min="6920" max="6921" width="9.75" style="2" customWidth="1"/>
    <col min="6922" max="6922" width="9.875" style="2" customWidth="1"/>
    <col min="6923" max="6923" width="8.875" style="2" customWidth="1"/>
    <col min="6924" max="6924" width="9" style="2"/>
    <col min="6925" max="6925" width="8.875" style="2" customWidth="1"/>
    <col min="6926" max="6926" width="8.375" style="2" bestFit="1" customWidth="1"/>
    <col min="6927" max="6928" width="10" style="2" customWidth="1"/>
    <col min="6929" max="6929" width="9.875" style="2" customWidth="1"/>
    <col min="6930" max="7168" width="9" style="2"/>
    <col min="7169" max="7169" width="13.25" style="2" customWidth="1"/>
    <col min="7170" max="7170" width="10.125" style="2" bestFit="1" customWidth="1"/>
    <col min="7171" max="7171" width="9.125" style="2" customWidth="1"/>
    <col min="7172" max="7172" width="9.375" style="2" customWidth="1"/>
    <col min="7173" max="7173" width="10.125" style="2" bestFit="1" customWidth="1"/>
    <col min="7174" max="7174" width="8.875" style="2" customWidth="1"/>
    <col min="7175" max="7175" width="9.125" style="2" customWidth="1"/>
    <col min="7176" max="7177" width="9.75" style="2" customWidth="1"/>
    <col min="7178" max="7178" width="9.875" style="2" customWidth="1"/>
    <col min="7179" max="7179" width="8.875" style="2" customWidth="1"/>
    <col min="7180" max="7180" width="9" style="2"/>
    <col min="7181" max="7181" width="8.875" style="2" customWidth="1"/>
    <col min="7182" max="7182" width="8.375" style="2" bestFit="1" customWidth="1"/>
    <col min="7183" max="7184" width="10" style="2" customWidth="1"/>
    <col min="7185" max="7185" width="9.875" style="2" customWidth="1"/>
    <col min="7186" max="7424" width="9" style="2"/>
    <col min="7425" max="7425" width="13.25" style="2" customWidth="1"/>
    <col min="7426" max="7426" width="10.125" style="2" bestFit="1" customWidth="1"/>
    <col min="7427" max="7427" width="9.125" style="2" customWidth="1"/>
    <col min="7428" max="7428" width="9.375" style="2" customWidth="1"/>
    <col min="7429" max="7429" width="10.125" style="2" bestFit="1" customWidth="1"/>
    <col min="7430" max="7430" width="8.875" style="2" customWidth="1"/>
    <col min="7431" max="7431" width="9.125" style="2" customWidth="1"/>
    <col min="7432" max="7433" width="9.75" style="2" customWidth="1"/>
    <col min="7434" max="7434" width="9.875" style="2" customWidth="1"/>
    <col min="7435" max="7435" width="8.875" style="2" customWidth="1"/>
    <col min="7436" max="7436" width="9" style="2"/>
    <col min="7437" max="7437" width="8.875" style="2" customWidth="1"/>
    <col min="7438" max="7438" width="8.375" style="2" bestFit="1" customWidth="1"/>
    <col min="7439" max="7440" width="10" style="2" customWidth="1"/>
    <col min="7441" max="7441" width="9.875" style="2" customWidth="1"/>
    <col min="7442" max="7680" width="9" style="2"/>
    <col min="7681" max="7681" width="13.25" style="2" customWidth="1"/>
    <col min="7682" max="7682" width="10.125" style="2" bestFit="1" customWidth="1"/>
    <col min="7683" max="7683" width="9.125" style="2" customWidth="1"/>
    <col min="7684" max="7684" width="9.375" style="2" customWidth="1"/>
    <col min="7685" max="7685" width="10.125" style="2" bestFit="1" customWidth="1"/>
    <col min="7686" max="7686" width="8.875" style="2" customWidth="1"/>
    <col min="7687" max="7687" width="9.125" style="2" customWidth="1"/>
    <col min="7688" max="7689" width="9.75" style="2" customWidth="1"/>
    <col min="7690" max="7690" width="9.875" style="2" customWidth="1"/>
    <col min="7691" max="7691" width="8.875" style="2" customWidth="1"/>
    <col min="7692" max="7692" width="9" style="2"/>
    <col min="7693" max="7693" width="8.875" style="2" customWidth="1"/>
    <col min="7694" max="7694" width="8.375" style="2" bestFit="1" customWidth="1"/>
    <col min="7695" max="7696" width="10" style="2" customWidth="1"/>
    <col min="7697" max="7697" width="9.875" style="2" customWidth="1"/>
    <col min="7698" max="7936" width="9" style="2"/>
    <col min="7937" max="7937" width="13.25" style="2" customWidth="1"/>
    <col min="7938" max="7938" width="10.125" style="2" bestFit="1" customWidth="1"/>
    <col min="7939" max="7939" width="9.125" style="2" customWidth="1"/>
    <col min="7940" max="7940" width="9.375" style="2" customWidth="1"/>
    <col min="7941" max="7941" width="10.125" style="2" bestFit="1" customWidth="1"/>
    <col min="7942" max="7942" width="8.875" style="2" customWidth="1"/>
    <col min="7943" max="7943" width="9.125" style="2" customWidth="1"/>
    <col min="7944" max="7945" width="9.75" style="2" customWidth="1"/>
    <col min="7946" max="7946" width="9.875" style="2" customWidth="1"/>
    <col min="7947" max="7947" width="8.875" style="2" customWidth="1"/>
    <col min="7948" max="7948" width="9" style="2"/>
    <col min="7949" max="7949" width="8.875" style="2" customWidth="1"/>
    <col min="7950" max="7950" width="8.375" style="2" bestFit="1" customWidth="1"/>
    <col min="7951" max="7952" width="10" style="2" customWidth="1"/>
    <col min="7953" max="7953" width="9.875" style="2" customWidth="1"/>
    <col min="7954" max="8192" width="9" style="2"/>
    <col min="8193" max="8193" width="13.25" style="2" customWidth="1"/>
    <col min="8194" max="8194" width="10.125" style="2" bestFit="1" customWidth="1"/>
    <col min="8195" max="8195" width="9.125" style="2" customWidth="1"/>
    <col min="8196" max="8196" width="9.375" style="2" customWidth="1"/>
    <col min="8197" max="8197" width="10.125" style="2" bestFit="1" customWidth="1"/>
    <col min="8198" max="8198" width="8.875" style="2" customWidth="1"/>
    <col min="8199" max="8199" width="9.125" style="2" customWidth="1"/>
    <col min="8200" max="8201" width="9.75" style="2" customWidth="1"/>
    <col min="8202" max="8202" width="9.875" style="2" customWidth="1"/>
    <col min="8203" max="8203" width="8.875" style="2" customWidth="1"/>
    <col min="8204" max="8204" width="9" style="2"/>
    <col min="8205" max="8205" width="8.875" style="2" customWidth="1"/>
    <col min="8206" max="8206" width="8.375" style="2" bestFit="1" customWidth="1"/>
    <col min="8207" max="8208" width="10" style="2" customWidth="1"/>
    <col min="8209" max="8209" width="9.875" style="2" customWidth="1"/>
    <col min="8210" max="8448" width="9" style="2"/>
    <col min="8449" max="8449" width="13.25" style="2" customWidth="1"/>
    <col min="8450" max="8450" width="10.125" style="2" bestFit="1" customWidth="1"/>
    <col min="8451" max="8451" width="9.125" style="2" customWidth="1"/>
    <col min="8452" max="8452" width="9.375" style="2" customWidth="1"/>
    <col min="8453" max="8453" width="10.125" style="2" bestFit="1" customWidth="1"/>
    <col min="8454" max="8454" width="8.875" style="2" customWidth="1"/>
    <col min="8455" max="8455" width="9.125" style="2" customWidth="1"/>
    <col min="8456" max="8457" width="9.75" style="2" customWidth="1"/>
    <col min="8458" max="8458" width="9.875" style="2" customWidth="1"/>
    <col min="8459" max="8459" width="8.875" style="2" customWidth="1"/>
    <col min="8460" max="8460" width="9" style="2"/>
    <col min="8461" max="8461" width="8.875" style="2" customWidth="1"/>
    <col min="8462" max="8462" width="8.375" style="2" bestFit="1" customWidth="1"/>
    <col min="8463" max="8464" width="10" style="2" customWidth="1"/>
    <col min="8465" max="8465" width="9.875" style="2" customWidth="1"/>
    <col min="8466" max="8704" width="9" style="2"/>
    <col min="8705" max="8705" width="13.25" style="2" customWidth="1"/>
    <col min="8706" max="8706" width="10.125" style="2" bestFit="1" customWidth="1"/>
    <col min="8707" max="8707" width="9.125" style="2" customWidth="1"/>
    <col min="8708" max="8708" width="9.375" style="2" customWidth="1"/>
    <col min="8709" max="8709" width="10.125" style="2" bestFit="1" customWidth="1"/>
    <col min="8710" max="8710" width="8.875" style="2" customWidth="1"/>
    <col min="8711" max="8711" width="9.125" style="2" customWidth="1"/>
    <col min="8712" max="8713" width="9.75" style="2" customWidth="1"/>
    <col min="8714" max="8714" width="9.875" style="2" customWidth="1"/>
    <col min="8715" max="8715" width="8.875" style="2" customWidth="1"/>
    <col min="8716" max="8716" width="9" style="2"/>
    <col min="8717" max="8717" width="8.875" style="2" customWidth="1"/>
    <col min="8718" max="8718" width="8.375" style="2" bestFit="1" customWidth="1"/>
    <col min="8719" max="8720" width="10" style="2" customWidth="1"/>
    <col min="8721" max="8721" width="9.875" style="2" customWidth="1"/>
    <col min="8722" max="8960" width="9" style="2"/>
    <col min="8961" max="8961" width="13.25" style="2" customWidth="1"/>
    <col min="8962" max="8962" width="10.125" style="2" bestFit="1" customWidth="1"/>
    <col min="8963" max="8963" width="9.125" style="2" customWidth="1"/>
    <col min="8964" max="8964" width="9.375" style="2" customWidth="1"/>
    <col min="8965" max="8965" width="10.125" style="2" bestFit="1" customWidth="1"/>
    <col min="8966" max="8966" width="8.875" style="2" customWidth="1"/>
    <col min="8967" max="8967" width="9.125" style="2" customWidth="1"/>
    <col min="8968" max="8969" width="9.75" style="2" customWidth="1"/>
    <col min="8970" max="8970" width="9.875" style="2" customWidth="1"/>
    <col min="8971" max="8971" width="8.875" style="2" customWidth="1"/>
    <col min="8972" max="8972" width="9" style="2"/>
    <col min="8973" max="8973" width="8.875" style="2" customWidth="1"/>
    <col min="8974" max="8974" width="8.375" style="2" bestFit="1" customWidth="1"/>
    <col min="8975" max="8976" width="10" style="2" customWidth="1"/>
    <col min="8977" max="8977" width="9.875" style="2" customWidth="1"/>
    <col min="8978" max="9216" width="9" style="2"/>
    <col min="9217" max="9217" width="13.25" style="2" customWidth="1"/>
    <col min="9218" max="9218" width="10.125" style="2" bestFit="1" customWidth="1"/>
    <col min="9219" max="9219" width="9.125" style="2" customWidth="1"/>
    <col min="9220" max="9220" width="9.375" style="2" customWidth="1"/>
    <col min="9221" max="9221" width="10.125" style="2" bestFit="1" customWidth="1"/>
    <col min="9222" max="9222" width="8.875" style="2" customWidth="1"/>
    <col min="9223" max="9223" width="9.125" style="2" customWidth="1"/>
    <col min="9224" max="9225" width="9.75" style="2" customWidth="1"/>
    <col min="9226" max="9226" width="9.875" style="2" customWidth="1"/>
    <col min="9227" max="9227" width="8.875" style="2" customWidth="1"/>
    <col min="9228" max="9228" width="9" style="2"/>
    <col min="9229" max="9229" width="8.875" style="2" customWidth="1"/>
    <col min="9230" max="9230" width="8.375" style="2" bestFit="1" customWidth="1"/>
    <col min="9231" max="9232" width="10" style="2" customWidth="1"/>
    <col min="9233" max="9233" width="9.875" style="2" customWidth="1"/>
    <col min="9234" max="9472" width="9" style="2"/>
    <col min="9473" max="9473" width="13.25" style="2" customWidth="1"/>
    <col min="9474" max="9474" width="10.125" style="2" bestFit="1" customWidth="1"/>
    <col min="9475" max="9475" width="9.125" style="2" customWidth="1"/>
    <col min="9476" max="9476" width="9.375" style="2" customWidth="1"/>
    <col min="9477" max="9477" width="10.125" style="2" bestFit="1" customWidth="1"/>
    <col min="9478" max="9478" width="8.875" style="2" customWidth="1"/>
    <col min="9479" max="9479" width="9.125" style="2" customWidth="1"/>
    <col min="9480" max="9481" width="9.75" style="2" customWidth="1"/>
    <col min="9482" max="9482" width="9.875" style="2" customWidth="1"/>
    <col min="9483" max="9483" width="8.875" style="2" customWidth="1"/>
    <col min="9484" max="9484" width="9" style="2"/>
    <col min="9485" max="9485" width="8.875" style="2" customWidth="1"/>
    <col min="9486" max="9486" width="8.375" style="2" bestFit="1" customWidth="1"/>
    <col min="9487" max="9488" width="10" style="2" customWidth="1"/>
    <col min="9489" max="9489" width="9.875" style="2" customWidth="1"/>
    <col min="9490" max="9728" width="9" style="2"/>
    <col min="9729" max="9729" width="13.25" style="2" customWidth="1"/>
    <col min="9730" max="9730" width="10.125" style="2" bestFit="1" customWidth="1"/>
    <col min="9731" max="9731" width="9.125" style="2" customWidth="1"/>
    <col min="9732" max="9732" width="9.375" style="2" customWidth="1"/>
    <col min="9733" max="9733" width="10.125" style="2" bestFit="1" customWidth="1"/>
    <col min="9734" max="9734" width="8.875" style="2" customWidth="1"/>
    <col min="9735" max="9735" width="9.125" style="2" customWidth="1"/>
    <col min="9736" max="9737" width="9.75" style="2" customWidth="1"/>
    <col min="9738" max="9738" width="9.875" style="2" customWidth="1"/>
    <col min="9739" max="9739" width="8.875" style="2" customWidth="1"/>
    <col min="9740" max="9740" width="9" style="2"/>
    <col min="9741" max="9741" width="8.875" style="2" customWidth="1"/>
    <col min="9742" max="9742" width="8.375" style="2" bestFit="1" customWidth="1"/>
    <col min="9743" max="9744" width="10" style="2" customWidth="1"/>
    <col min="9745" max="9745" width="9.875" style="2" customWidth="1"/>
    <col min="9746" max="9984" width="9" style="2"/>
    <col min="9985" max="9985" width="13.25" style="2" customWidth="1"/>
    <col min="9986" max="9986" width="10.125" style="2" bestFit="1" customWidth="1"/>
    <col min="9987" max="9987" width="9.125" style="2" customWidth="1"/>
    <col min="9988" max="9988" width="9.375" style="2" customWidth="1"/>
    <col min="9989" max="9989" width="10.125" style="2" bestFit="1" customWidth="1"/>
    <col min="9990" max="9990" width="8.875" style="2" customWidth="1"/>
    <col min="9991" max="9991" width="9.125" style="2" customWidth="1"/>
    <col min="9992" max="9993" width="9.75" style="2" customWidth="1"/>
    <col min="9994" max="9994" width="9.875" style="2" customWidth="1"/>
    <col min="9995" max="9995" width="8.875" style="2" customWidth="1"/>
    <col min="9996" max="9996" width="9" style="2"/>
    <col min="9997" max="9997" width="8.875" style="2" customWidth="1"/>
    <col min="9998" max="9998" width="8.375" style="2" bestFit="1" customWidth="1"/>
    <col min="9999" max="10000" width="10" style="2" customWidth="1"/>
    <col min="10001" max="10001" width="9.875" style="2" customWidth="1"/>
    <col min="10002" max="10240" width="9" style="2"/>
    <col min="10241" max="10241" width="13.25" style="2" customWidth="1"/>
    <col min="10242" max="10242" width="10.125" style="2" bestFit="1" customWidth="1"/>
    <col min="10243" max="10243" width="9.125" style="2" customWidth="1"/>
    <col min="10244" max="10244" width="9.375" style="2" customWidth="1"/>
    <col min="10245" max="10245" width="10.125" style="2" bestFit="1" customWidth="1"/>
    <col min="10246" max="10246" width="8.875" style="2" customWidth="1"/>
    <col min="10247" max="10247" width="9.125" style="2" customWidth="1"/>
    <col min="10248" max="10249" width="9.75" style="2" customWidth="1"/>
    <col min="10250" max="10250" width="9.875" style="2" customWidth="1"/>
    <col min="10251" max="10251" width="8.875" style="2" customWidth="1"/>
    <col min="10252" max="10252" width="9" style="2"/>
    <col min="10253" max="10253" width="8.875" style="2" customWidth="1"/>
    <col min="10254" max="10254" width="8.375" style="2" bestFit="1" customWidth="1"/>
    <col min="10255" max="10256" width="10" style="2" customWidth="1"/>
    <col min="10257" max="10257" width="9.875" style="2" customWidth="1"/>
    <col min="10258" max="10496" width="9" style="2"/>
    <col min="10497" max="10497" width="13.25" style="2" customWidth="1"/>
    <col min="10498" max="10498" width="10.125" style="2" bestFit="1" customWidth="1"/>
    <col min="10499" max="10499" width="9.125" style="2" customWidth="1"/>
    <col min="10500" max="10500" width="9.375" style="2" customWidth="1"/>
    <col min="10501" max="10501" width="10.125" style="2" bestFit="1" customWidth="1"/>
    <col min="10502" max="10502" width="8.875" style="2" customWidth="1"/>
    <col min="10503" max="10503" width="9.125" style="2" customWidth="1"/>
    <col min="10504" max="10505" width="9.75" style="2" customWidth="1"/>
    <col min="10506" max="10506" width="9.875" style="2" customWidth="1"/>
    <col min="10507" max="10507" width="8.875" style="2" customWidth="1"/>
    <col min="10508" max="10508" width="9" style="2"/>
    <col min="10509" max="10509" width="8.875" style="2" customWidth="1"/>
    <col min="10510" max="10510" width="8.375" style="2" bestFit="1" customWidth="1"/>
    <col min="10511" max="10512" width="10" style="2" customWidth="1"/>
    <col min="10513" max="10513" width="9.875" style="2" customWidth="1"/>
    <col min="10514" max="10752" width="9" style="2"/>
    <col min="10753" max="10753" width="13.25" style="2" customWidth="1"/>
    <col min="10754" max="10754" width="10.125" style="2" bestFit="1" customWidth="1"/>
    <col min="10755" max="10755" width="9.125" style="2" customWidth="1"/>
    <col min="10756" max="10756" width="9.375" style="2" customWidth="1"/>
    <col min="10757" max="10757" width="10.125" style="2" bestFit="1" customWidth="1"/>
    <col min="10758" max="10758" width="8.875" style="2" customWidth="1"/>
    <col min="10759" max="10759" width="9.125" style="2" customWidth="1"/>
    <col min="10760" max="10761" width="9.75" style="2" customWidth="1"/>
    <col min="10762" max="10762" width="9.875" style="2" customWidth="1"/>
    <col min="10763" max="10763" width="8.875" style="2" customWidth="1"/>
    <col min="10764" max="10764" width="9" style="2"/>
    <col min="10765" max="10765" width="8.875" style="2" customWidth="1"/>
    <col min="10766" max="10766" width="8.375" style="2" bestFit="1" customWidth="1"/>
    <col min="10767" max="10768" width="10" style="2" customWidth="1"/>
    <col min="10769" max="10769" width="9.875" style="2" customWidth="1"/>
    <col min="10770" max="11008" width="9" style="2"/>
    <col min="11009" max="11009" width="13.25" style="2" customWidth="1"/>
    <col min="11010" max="11010" width="10.125" style="2" bestFit="1" customWidth="1"/>
    <col min="11011" max="11011" width="9.125" style="2" customWidth="1"/>
    <col min="11012" max="11012" width="9.375" style="2" customWidth="1"/>
    <col min="11013" max="11013" width="10.125" style="2" bestFit="1" customWidth="1"/>
    <col min="11014" max="11014" width="8.875" style="2" customWidth="1"/>
    <col min="11015" max="11015" width="9.125" style="2" customWidth="1"/>
    <col min="11016" max="11017" width="9.75" style="2" customWidth="1"/>
    <col min="11018" max="11018" width="9.875" style="2" customWidth="1"/>
    <col min="11019" max="11019" width="8.875" style="2" customWidth="1"/>
    <col min="11020" max="11020" width="9" style="2"/>
    <col min="11021" max="11021" width="8.875" style="2" customWidth="1"/>
    <col min="11022" max="11022" width="8.375" style="2" bestFit="1" customWidth="1"/>
    <col min="11023" max="11024" width="10" style="2" customWidth="1"/>
    <col min="11025" max="11025" width="9.875" style="2" customWidth="1"/>
    <col min="11026" max="11264" width="9" style="2"/>
    <col min="11265" max="11265" width="13.25" style="2" customWidth="1"/>
    <col min="11266" max="11266" width="10.125" style="2" bestFit="1" customWidth="1"/>
    <col min="11267" max="11267" width="9.125" style="2" customWidth="1"/>
    <col min="11268" max="11268" width="9.375" style="2" customWidth="1"/>
    <col min="11269" max="11269" width="10.125" style="2" bestFit="1" customWidth="1"/>
    <col min="11270" max="11270" width="8.875" style="2" customWidth="1"/>
    <col min="11271" max="11271" width="9.125" style="2" customWidth="1"/>
    <col min="11272" max="11273" width="9.75" style="2" customWidth="1"/>
    <col min="11274" max="11274" width="9.875" style="2" customWidth="1"/>
    <col min="11275" max="11275" width="8.875" style="2" customWidth="1"/>
    <col min="11276" max="11276" width="9" style="2"/>
    <col min="11277" max="11277" width="8.875" style="2" customWidth="1"/>
    <col min="11278" max="11278" width="8.375" style="2" bestFit="1" customWidth="1"/>
    <col min="11279" max="11280" width="10" style="2" customWidth="1"/>
    <col min="11281" max="11281" width="9.875" style="2" customWidth="1"/>
    <col min="11282" max="11520" width="9" style="2"/>
    <col min="11521" max="11521" width="13.25" style="2" customWidth="1"/>
    <col min="11522" max="11522" width="10.125" style="2" bestFit="1" customWidth="1"/>
    <col min="11523" max="11523" width="9.125" style="2" customWidth="1"/>
    <col min="11524" max="11524" width="9.375" style="2" customWidth="1"/>
    <col min="11525" max="11525" width="10.125" style="2" bestFit="1" customWidth="1"/>
    <col min="11526" max="11526" width="8.875" style="2" customWidth="1"/>
    <col min="11527" max="11527" width="9.125" style="2" customWidth="1"/>
    <col min="11528" max="11529" width="9.75" style="2" customWidth="1"/>
    <col min="11530" max="11530" width="9.875" style="2" customWidth="1"/>
    <col min="11531" max="11531" width="8.875" style="2" customWidth="1"/>
    <col min="11532" max="11532" width="9" style="2"/>
    <col min="11533" max="11533" width="8.875" style="2" customWidth="1"/>
    <col min="11534" max="11534" width="8.375" style="2" bestFit="1" customWidth="1"/>
    <col min="11535" max="11536" width="10" style="2" customWidth="1"/>
    <col min="11537" max="11537" width="9.875" style="2" customWidth="1"/>
    <col min="11538" max="11776" width="9" style="2"/>
    <col min="11777" max="11777" width="13.25" style="2" customWidth="1"/>
    <col min="11778" max="11778" width="10.125" style="2" bestFit="1" customWidth="1"/>
    <col min="11779" max="11779" width="9.125" style="2" customWidth="1"/>
    <col min="11780" max="11780" width="9.375" style="2" customWidth="1"/>
    <col min="11781" max="11781" width="10.125" style="2" bestFit="1" customWidth="1"/>
    <col min="11782" max="11782" width="8.875" style="2" customWidth="1"/>
    <col min="11783" max="11783" width="9.125" style="2" customWidth="1"/>
    <col min="11784" max="11785" width="9.75" style="2" customWidth="1"/>
    <col min="11786" max="11786" width="9.875" style="2" customWidth="1"/>
    <col min="11787" max="11787" width="8.875" style="2" customWidth="1"/>
    <col min="11788" max="11788" width="9" style="2"/>
    <col min="11789" max="11789" width="8.875" style="2" customWidth="1"/>
    <col min="11790" max="11790" width="8.375" style="2" bestFit="1" customWidth="1"/>
    <col min="11791" max="11792" width="10" style="2" customWidth="1"/>
    <col min="11793" max="11793" width="9.875" style="2" customWidth="1"/>
    <col min="11794" max="12032" width="9" style="2"/>
    <col min="12033" max="12033" width="13.25" style="2" customWidth="1"/>
    <col min="12034" max="12034" width="10.125" style="2" bestFit="1" customWidth="1"/>
    <col min="12035" max="12035" width="9.125" style="2" customWidth="1"/>
    <col min="12036" max="12036" width="9.375" style="2" customWidth="1"/>
    <col min="12037" max="12037" width="10.125" style="2" bestFit="1" customWidth="1"/>
    <col min="12038" max="12038" width="8.875" style="2" customWidth="1"/>
    <col min="12039" max="12039" width="9.125" style="2" customWidth="1"/>
    <col min="12040" max="12041" width="9.75" style="2" customWidth="1"/>
    <col min="12042" max="12042" width="9.875" style="2" customWidth="1"/>
    <col min="12043" max="12043" width="8.875" style="2" customWidth="1"/>
    <col min="12044" max="12044" width="9" style="2"/>
    <col min="12045" max="12045" width="8.875" style="2" customWidth="1"/>
    <col min="12046" max="12046" width="8.375" style="2" bestFit="1" customWidth="1"/>
    <col min="12047" max="12048" width="10" style="2" customWidth="1"/>
    <col min="12049" max="12049" width="9.875" style="2" customWidth="1"/>
    <col min="12050" max="12288" width="9" style="2"/>
    <col min="12289" max="12289" width="13.25" style="2" customWidth="1"/>
    <col min="12290" max="12290" width="10.125" style="2" bestFit="1" customWidth="1"/>
    <col min="12291" max="12291" width="9.125" style="2" customWidth="1"/>
    <col min="12292" max="12292" width="9.375" style="2" customWidth="1"/>
    <col min="12293" max="12293" width="10.125" style="2" bestFit="1" customWidth="1"/>
    <col min="12294" max="12294" width="8.875" style="2" customWidth="1"/>
    <col min="12295" max="12295" width="9.125" style="2" customWidth="1"/>
    <col min="12296" max="12297" width="9.75" style="2" customWidth="1"/>
    <col min="12298" max="12298" width="9.875" style="2" customWidth="1"/>
    <col min="12299" max="12299" width="8.875" style="2" customWidth="1"/>
    <col min="12300" max="12300" width="9" style="2"/>
    <col min="12301" max="12301" width="8.875" style="2" customWidth="1"/>
    <col min="12302" max="12302" width="8.375" style="2" bestFit="1" customWidth="1"/>
    <col min="12303" max="12304" width="10" style="2" customWidth="1"/>
    <col min="12305" max="12305" width="9.875" style="2" customWidth="1"/>
    <col min="12306" max="12544" width="9" style="2"/>
    <col min="12545" max="12545" width="13.25" style="2" customWidth="1"/>
    <col min="12546" max="12546" width="10.125" style="2" bestFit="1" customWidth="1"/>
    <col min="12547" max="12547" width="9.125" style="2" customWidth="1"/>
    <col min="12548" max="12548" width="9.375" style="2" customWidth="1"/>
    <col min="12549" max="12549" width="10.125" style="2" bestFit="1" customWidth="1"/>
    <col min="12550" max="12550" width="8.875" style="2" customWidth="1"/>
    <col min="12551" max="12551" width="9.125" style="2" customWidth="1"/>
    <col min="12552" max="12553" width="9.75" style="2" customWidth="1"/>
    <col min="12554" max="12554" width="9.875" style="2" customWidth="1"/>
    <col min="12555" max="12555" width="8.875" style="2" customWidth="1"/>
    <col min="12556" max="12556" width="9" style="2"/>
    <col min="12557" max="12557" width="8.875" style="2" customWidth="1"/>
    <col min="12558" max="12558" width="8.375" style="2" bestFit="1" customWidth="1"/>
    <col min="12559" max="12560" width="10" style="2" customWidth="1"/>
    <col min="12561" max="12561" width="9.875" style="2" customWidth="1"/>
    <col min="12562" max="12800" width="9" style="2"/>
    <col min="12801" max="12801" width="13.25" style="2" customWidth="1"/>
    <col min="12802" max="12802" width="10.125" style="2" bestFit="1" customWidth="1"/>
    <col min="12803" max="12803" width="9.125" style="2" customWidth="1"/>
    <col min="12804" max="12804" width="9.375" style="2" customWidth="1"/>
    <col min="12805" max="12805" width="10.125" style="2" bestFit="1" customWidth="1"/>
    <col min="12806" max="12806" width="8.875" style="2" customWidth="1"/>
    <col min="12807" max="12807" width="9.125" style="2" customWidth="1"/>
    <col min="12808" max="12809" width="9.75" style="2" customWidth="1"/>
    <col min="12810" max="12810" width="9.875" style="2" customWidth="1"/>
    <col min="12811" max="12811" width="8.875" style="2" customWidth="1"/>
    <col min="12812" max="12812" width="9" style="2"/>
    <col min="12813" max="12813" width="8.875" style="2" customWidth="1"/>
    <col min="12814" max="12814" width="8.375" style="2" bestFit="1" customWidth="1"/>
    <col min="12815" max="12816" width="10" style="2" customWidth="1"/>
    <col min="12817" max="12817" width="9.875" style="2" customWidth="1"/>
    <col min="12818" max="13056" width="9" style="2"/>
    <col min="13057" max="13057" width="13.25" style="2" customWidth="1"/>
    <col min="13058" max="13058" width="10.125" style="2" bestFit="1" customWidth="1"/>
    <col min="13059" max="13059" width="9.125" style="2" customWidth="1"/>
    <col min="13060" max="13060" width="9.375" style="2" customWidth="1"/>
    <col min="13061" max="13061" width="10.125" style="2" bestFit="1" customWidth="1"/>
    <col min="13062" max="13062" width="8.875" style="2" customWidth="1"/>
    <col min="13063" max="13063" width="9.125" style="2" customWidth="1"/>
    <col min="13064" max="13065" width="9.75" style="2" customWidth="1"/>
    <col min="13066" max="13066" width="9.875" style="2" customWidth="1"/>
    <col min="13067" max="13067" width="8.875" style="2" customWidth="1"/>
    <col min="13068" max="13068" width="9" style="2"/>
    <col min="13069" max="13069" width="8.875" style="2" customWidth="1"/>
    <col min="13070" max="13070" width="8.375" style="2" bestFit="1" customWidth="1"/>
    <col min="13071" max="13072" width="10" style="2" customWidth="1"/>
    <col min="13073" max="13073" width="9.875" style="2" customWidth="1"/>
    <col min="13074" max="13312" width="9" style="2"/>
    <col min="13313" max="13313" width="13.25" style="2" customWidth="1"/>
    <col min="13314" max="13314" width="10.125" style="2" bestFit="1" customWidth="1"/>
    <col min="13315" max="13315" width="9.125" style="2" customWidth="1"/>
    <col min="13316" max="13316" width="9.375" style="2" customWidth="1"/>
    <col min="13317" max="13317" width="10.125" style="2" bestFit="1" customWidth="1"/>
    <col min="13318" max="13318" width="8.875" style="2" customWidth="1"/>
    <col min="13319" max="13319" width="9.125" style="2" customWidth="1"/>
    <col min="13320" max="13321" width="9.75" style="2" customWidth="1"/>
    <col min="13322" max="13322" width="9.875" style="2" customWidth="1"/>
    <col min="13323" max="13323" width="8.875" style="2" customWidth="1"/>
    <col min="13324" max="13324" width="9" style="2"/>
    <col min="13325" max="13325" width="8.875" style="2" customWidth="1"/>
    <col min="13326" max="13326" width="8.375" style="2" bestFit="1" customWidth="1"/>
    <col min="13327" max="13328" width="10" style="2" customWidth="1"/>
    <col min="13329" max="13329" width="9.875" style="2" customWidth="1"/>
    <col min="13330" max="13568" width="9" style="2"/>
    <col min="13569" max="13569" width="13.25" style="2" customWidth="1"/>
    <col min="13570" max="13570" width="10.125" style="2" bestFit="1" customWidth="1"/>
    <col min="13571" max="13571" width="9.125" style="2" customWidth="1"/>
    <col min="13572" max="13572" width="9.375" style="2" customWidth="1"/>
    <col min="13573" max="13573" width="10.125" style="2" bestFit="1" customWidth="1"/>
    <col min="13574" max="13574" width="8.875" style="2" customWidth="1"/>
    <col min="13575" max="13575" width="9.125" style="2" customWidth="1"/>
    <col min="13576" max="13577" width="9.75" style="2" customWidth="1"/>
    <col min="13578" max="13578" width="9.875" style="2" customWidth="1"/>
    <col min="13579" max="13579" width="8.875" style="2" customWidth="1"/>
    <col min="13580" max="13580" width="9" style="2"/>
    <col min="13581" max="13581" width="8.875" style="2" customWidth="1"/>
    <col min="13582" max="13582" width="8.375" style="2" bestFit="1" customWidth="1"/>
    <col min="13583" max="13584" width="10" style="2" customWidth="1"/>
    <col min="13585" max="13585" width="9.875" style="2" customWidth="1"/>
    <col min="13586" max="13824" width="9" style="2"/>
    <col min="13825" max="13825" width="13.25" style="2" customWidth="1"/>
    <col min="13826" max="13826" width="10.125" style="2" bestFit="1" customWidth="1"/>
    <col min="13827" max="13827" width="9.125" style="2" customWidth="1"/>
    <col min="13828" max="13828" width="9.375" style="2" customWidth="1"/>
    <col min="13829" max="13829" width="10.125" style="2" bestFit="1" customWidth="1"/>
    <col min="13830" max="13830" width="8.875" style="2" customWidth="1"/>
    <col min="13831" max="13831" width="9.125" style="2" customWidth="1"/>
    <col min="13832" max="13833" width="9.75" style="2" customWidth="1"/>
    <col min="13834" max="13834" width="9.875" style="2" customWidth="1"/>
    <col min="13835" max="13835" width="8.875" style="2" customWidth="1"/>
    <col min="13836" max="13836" width="9" style="2"/>
    <col min="13837" max="13837" width="8.875" style="2" customWidth="1"/>
    <col min="13838" max="13838" width="8.375" style="2" bestFit="1" customWidth="1"/>
    <col min="13839" max="13840" width="10" style="2" customWidth="1"/>
    <col min="13841" max="13841" width="9.875" style="2" customWidth="1"/>
    <col min="13842" max="14080" width="9" style="2"/>
    <col min="14081" max="14081" width="13.25" style="2" customWidth="1"/>
    <col min="14082" max="14082" width="10.125" style="2" bestFit="1" customWidth="1"/>
    <col min="14083" max="14083" width="9.125" style="2" customWidth="1"/>
    <col min="14084" max="14084" width="9.375" style="2" customWidth="1"/>
    <col min="14085" max="14085" width="10.125" style="2" bestFit="1" customWidth="1"/>
    <col min="14086" max="14086" width="8.875" style="2" customWidth="1"/>
    <col min="14087" max="14087" width="9.125" style="2" customWidth="1"/>
    <col min="14088" max="14089" width="9.75" style="2" customWidth="1"/>
    <col min="14090" max="14090" width="9.875" style="2" customWidth="1"/>
    <col min="14091" max="14091" width="8.875" style="2" customWidth="1"/>
    <col min="14092" max="14092" width="9" style="2"/>
    <col min="14093" max="14093" width="8.875" style="2" customWidth="1"/>
    <col min="14094" max="14094" width="8.375" style="2" bestFit="1" customWidth="1"/>
    <col min="14095" max="14096" width="10" style="2" customWidth="1"/>
    <col min="14097" max="14097" width="9.875" style="2" customWidth="1"/>
    <col min="14098" max="14336" width="9" style="2"/>
    <col min="14337" max="14337" width="13.25" style="2" customWidth="1"/>
    <col min="14338" max="14338" width="10.125" style="2" bestFit="1" customWidth="1"/>
    <col min="14339" max="14339" width="9.125" style="2" customWidth="1"/>
    <col min="14340" max="14340" width="9.375" style="2" customWidth="1"/>
    <col min="14341" max="14341" width="10.125" style="2" bestFit="1" customWidth="1"/>
    <col min="14342" max="14342" width="8.875" style="2" customWidth="1"/>
    <col min="14343" max="14343" width="9.125" style="2" customWidth="1"/>
    <col min="14344" max="14345" width="9.75" style="2" customWidth="1"/>
    <col min="14346" max="14346" width="9.875" style="2" customWidth="1"/>
    <col min="14347" max="14347" width="8.875" style="2" customWidth="1"/>
    <col min="14348" max="14348" width="9" style="2"/>
    <col min="14349" max="14349" width="8.875" style="2" customWidth="1"/>
    <col min="14350" max="14350" width="8.375" style="2" bestFit="1" customWidth="1"/>
    <col min="14351" max="14352" width="10" style="2" customWidth="1"/>
    <col min="14353" max="14353" width="9.875" style="2" customWidth="1"/>
    <col min="14354" max="14592" width="9" style="2"/>
    <col min="14593" max="14593" width="13.25" style="2" customWidth="1"/>
    <col min="14594" max="14594" width="10.125" style="2" bestFit="1" customWidth="1"/>
    <col min="14595" max="14595" width="9.125" style="2" customWidth="1"/>
    <col min="14596" max="14596" width="9.375" style="2" customWidth="1"/>
    <col min="14597" max="14597" width="10.125" style="2" bestFit="1" customWidth="1"/>
    <col min="14598" max="14598" width="8.875" style="2" customWidth="1"/>
    <col min="14599" max="14599" width="9.125" style="2" customWidth="1"/>
    <col min="14600" max="14601" width="9.75" style="2" customWidth="1"/>
    <col min="14602" max="14602" width="9.875" style="2" customWidth="1"/>
    <col min="14603" max="14603" width="8.875" style="2" customWidth="1"/>
    <col min="14604" max="14604" width="9" style="2"/>
    <col min="14605" max="14605" width="8.875" style="2" customWidth="1"/>
    <col min="14606" max="14606" width="8.375" style="2" bestFit="1" customWidth="1"/>
    <col min="14607" max="14608" width="10" style="2" customWidth="1"/>
    <col min="14609" max="14609" width="9.875" style="2" customWidth="1"/>
    <col min="14610" max="14848" width="9" style="2"/>
    <col min="14849" max="14849" width="13.25" style="2" customWidth="1"/>
    <col min="14850" max="14850" width="10.125" style="2" bestFit="1" customWidth="1"/>
    <col min="14851" max="14851" width="9.125" style="2" customWidth="1"/>
    <col min="14852" max="14852" width="9.375" style="2" customWidth="1"/>
    <col min="14853" max="14853" width="10.125" style="2" bestFit="1" customWidth="1"/>
    <col min="14854" max="14854" width="8.875" style="2" customWidth="1"/>
    <col min="14855" max="14855" width="9.125" style="2" customWidth="1"/>
    <col min="14856" max="14857" width="9.75" style="2" customWidth="1"/>
    <col min="14858" max="14858" width="9.875" style="2" customWidth="1"/>
    <col min="14859" max="14859" width="8.875" style="2" customWidth="1"/>
    <col min="14860" max="14860" width="9" style="2"/>
    <col min="14861" max="14861" width="8.875" style="2" customWidth="1"/>
    <col min="14862" max="14862" width="8.375" style="2" bestFit="1" customWidth="1"/>
    <col min="14863" max="14864" width="10" style="2" customWidth="1"/>
    <col min="14865" max="14865" width="9.875" style="2" customWidth="1"/>
    <col min="14866" max="15104" width="9" style="2"/>
    <col min="15105" max="15105" width="13.25" style="2" customWidth="1"/>
    <col min="15106" max="15106" width="10.125" style="2" bestFit="1" customWidth="1"/>
    <col min="15107" max="15107" width="9.125" style="2" customWidth="1"/>
    <col min="15108" max="15108" width="9.375" style="2" customWidth="1"/>
    <col min="15109" max="15109" width="10.125" style="2" bestFit="1" customWidth="1"/>
    <col min="15110" max="15110" width="8.875" style="2" customWidth="1"/>
    <col min="15111" max="15111" width="9.125" style="2" customWidth="1"/>
    <col min="15112" max="15113" width="9.75" style="2" customWidth="1"/>
    <col min="15114" max="15114" width="9.875" style="2" customWidth="1"/>
    <col min="15115" max="15115" width="8.875" style="2" customWidth="1"/>
    <col min="15116" max="15116" width="9" style="2"/>
    <col min="15117" max="15117" width="8.875" style="2" customWidth="1"/>
    <col min="15118" max="15118" width="8.375" style="2" bestFit="1" customWidth="1"/>
    <col min="15119" max="15120" width="10" style="2" customWidth="1"/>
    <col min="15121" max="15121" width="9.875" style="2" customWidth="1"/>
    <col min="15122" max="15360" width="9" style="2"/>
    <col min="15361" max="15361" width="13.25" style="2" customWidth="1"/>
    <col min="15362" max="15362" width="10.125" style="2" bestFit="1" customWidth="1"/>
    <col min="15363" max="15363" width="9.125" style="2" customWidth="1"/>
    <col min="15364" max="15364" width="9.375" style="2" customWidth="1"/>
    <col min="15365" max="15365" width="10.125" style="2" bestFit="1" customWidth="1"/>
    <col min="15366" max="15366" width="8.875" style="2" customWidth="1"/>
    <col min="15367" max="15367" width="9.125" style="2" customWidth="1"/>
    <col min="15368" max="15369" width="9.75" style="2" customWidth="1"/>
    <col min="15370" max="15370" width="9.875" style="2" customWidth="1"/>
    <col min="15371" max="15371" width="8.875" style="2" customWidth="1"/>
    <col min="15372" max="15372" width="9" style="2"/>
    <col min="15373" max="15373" width="8.875" style="2" customWidth="1"/>
    <col min="15374" max="15374" width="8.375" style="2" bestFit="1" customWidth="1"/>
    <col min="15375" max="15376" width="10" style="2" customWidth="1"/>
    <col min="15377" max="15377" width="9.875" style="2" customWidth="1"/>
    <col min="15378" max="15616" width="9" style="2"/>
    <col min="15617" max="15617" width="13.25" style="2" customWidth="1"/>
    <col min="15618" max="15618" width="10.125" style="2" bestFit="1" customWidth="1"/>
    <col min="15619" max="15619" width="9.125" style="2" customWidth="1"/>
    <col min="15620" max="15620" width="9.375" style="2" customWidth="1"/>
    <col min="15621" max="15621" width="10.125" style="2" bestFit="1" customWidth="1"/>
    <col min="15622" max="15622" width="8.875" style="2" customWidth="1"/>
    <col min="15623" max="15623" width="9.125" style="2" customWidth="1"/>
    <col min="15624" max="15625" width="9.75" style="2" customWidth="1"/>
    <col min="15626" max="15626" width="9.875" style="2" customWidth="1"/>
    <col min="15627" max="15627" width="8.875" style="2" customWidth="1"/>
    <col min="15628" max="15628" width="9" style="2"/>
    <col min="15629" max="15629" width="8.875" style="2" customWidth="1"/>
    <col min="15630" max="15630" width="8.375" style="2" bestFit="1" customWidth="1"/>
    <col min="15631" max="15632" width="10" style="2" customWidth="1"/>
    <col min="15633" max="15633" width="9.875" style="2" customWidth="1"/>
    <col min="15634" max="15872" width="9" style="2"/>
    <col min="15873" max="15873" width="13.25" style="2" customWidth="1"/>
    <col min="15874" max="15874" width="10.125" style="2" bestFit="1" customWidth="1"/>
    <col min="15875" max="15875" width="9.125" style="2" customWidth="1"/>
    <col min="15876" max="15876" width="9.375" style="2" customWidth="1"/>
    <col min="15877" max="15877" width="10.125" style="2" bestFit="1" customWidth="1"/>
    <col min="15878" max="15878" width="8.875" style="2" customWidth="1"/>
    <col min="15879" max="15879" width="9.125" style="2" customWidth="1"/>
    <col min="15880" max="15881" width="9.75" style="2" customWidth="1"/>
    <col min="15882" max="15882" width="9.875" style="2" customWidth="1"/>
    <col min="15883" max="15883" width="8.875" style="2" customWidth="1"/>
    <col min="15884" max="15884" width="9" style="2"/>
    <col min="15885" max="15885" width="8.875" style="2" customWidth="1"/>
    <col min="15886" max="15886" width="8.375" style="2" bestFit="1" customWidth="1"/>
    <col min="15887" max="15888" width="10" style="2" customWidth="1"/>
    <col min="15889" max="15889" width="9.875" style="2" customWidth="1"/>
    <col min="15890" max="16128" width="9" style="2"/>
    <col min="16129" max="16129" width="13.25" style="2" customWidth="1"/>
    <col min="16130" max="16130" width="10.125" style="2" bestFit="1" customWidth="1"/>
    <col min="16131" max="16131" width="9.125" style="2" customWidth="1"/>
    <col min="16132" max="16132" width="9.375" style="2" customWidth="1"/>
    <col min="16133" max="16133" width="10.125" style="2" bestFit="1" customWidth="1"/>
    <col min="16134" max="16134" width="8.875" style="2" customWidth="1"/>
    <col min="16135" max="16135" width="9.125" style="2" customWidth="1"/>
    <col min="16136" max="16137" width="9.75" style="2" customWidth="1"/>
    <col min="16138" max="16138" width="9.875" style="2" customWidth="1"/>
    <col min="16139" max="16139" width="8.875" style="2" customWidth="1"/>
    <col min="16140" max="16140" width="9" style="2"/>
    <col min="16141" max="16141" width="8.875" style="2" customWidth="1"/>
    <col min="16142" max="16142" width="8.375" style="2" bestFit="1" customWidth="1"/>
    <col min="16143" max="16144" width="10" style="2" customWidth="1"/>
    <col min="16145" max="16145" width="9.875" style="2" customWidth="1"/>
    <col min="16146" max="16384" width="9" style="2"/>
  </cols>
  <sheetData>
    <row r="2" spans="1:19">
      <c r="A2" s="151" t="s">
        <v>68</v>
      </c>
      <c r="B2" s="151" t="s">
        <v>69</v>
      </c>
      <c r="C2" s="151"/>
      <c r="D2" s="151"/>
    </row>
    <row r="3" spans="1:19" ht="15" thickBot="1"/>
    <row r="4" spans="1:19" ht="15" thickBot="1">
      <c r="A4" s="588"/>
      <c r="B4" s="591" t="s">
        <v>70</v>
      </c>
      <c r="C4" s="592"/>
      <c r="D4" s="592"/>
      <c r="E4" s="592"/>
      <c r="F4" s="592"/>
      <c r="G4" s="592"/>
      <c r="H4" s="592"/>
      <c r="I4" s="592"/>
      <c r="J4" s="593"/>
      <c r="K4" s="594" t="s">
        <v>71</v>
      </c>
      <c r="L4" s="595"/>
      <c r="M4" s="595"/>
      <c r="N4" s="595"/>
      <c r="O4" s="595"/>
      <c r="P4" s="595"/>
      <c r="Q4" s="595"/>
      <c r="R4" s="596"/>
    </row>
    <row r="5" spans="1:19" ht="15" thickBot="1">
      <c r="A5" s="589"/>
      <c r="B5" s="597" t="s">
        <v>72</v>
      </c>
      <c r="C5" s="598"/>
      <c r="D5" s="599"/>
      <c r="E5" s="597" t="s">
        <v>73</v>
      </c>
      <c r="F5" s="598"/>
      <c r="G5" s="599"/>
      <c r="H5" s="597" t="s">
        <v>73</v>
      </c>
      <c r="I5" s="598"/>
      <c r="J5" s="599"/>
      <c r="K5" s="600" t="s">
        <v>74</v>
      </c>
      <c r="L5" s="601"/>
      <c r="M5" s="601"/>
      <c r="N5" s="602"/>
      <c r="O5" s="600" t="s">
        <v>75</v>
      </c>
      <c r="P5" s="603"/>
      <c r="Q5" s="603"/>
      <c r="R5" s="604"/>
    </row>
    <row r="6" spans="1:19" ht="72" thickBot="1">
      <c r="A6" s="590"/>
      <c r="B6" s="152" t="s">
        <v>76</v>
      </c>
      <c r="C6" s="169" t="s">
        <v>76</v>
      </c>
      <c r="D6" s="170" t="s">
        <v>76</v>
      </c>
      <c r="E6" s="171" t="s">
        <v>76</v>
      </c>
      <c r="F6" s="169" t="s">
        <v>76</v>
      </c>
      <c r="G6" s="172" t="s">
        <v>76</v>
      </c>
      <c r="H6" s="171" t="s">
        <v>77</v>
      </c>
      <c r="I6" s="169" t="s">
        <v>77</v>
      </c>
      <c r="J6" s="170" t="s">
        <v>77</v>
      </c>
      <c r="K6" s="171" t="s">
        <v>76</v>
      </c>
      <c r="L6" s="169" t="s">
        <v>76</v>
      </c>
      <c r="M6" s="172" t="s">
        <v>76</v>
      </c>
      <c r="N6" s="173" t="s">
        <v>78</v>
      </c>
      <c r="O6" s="171" t="s">
        <v>77</v>
      </c>
      <c r="P6" s="169" t="s">
        <v>77</v>
      </c>
      <c r="Q6" s="172" t="s">
        <v>77</v>
      </c>
      <c r="R6" s="173" t="s">
        <v>78</v>
      </c>
    </row>
    <row r="7" spans="1:19" ht="15" thickBot="1">
      <c r="A7" s="174"/>
      <c r="B7" s="175" t="s">
        <v>56</v>
      </c>
      <c r="C7" s="176" t="s">
        <v>10</v>
      </c>
      <c r="D7" s="177" t="s">
        <v>11</v>
      </c>
      <c r="E7" s="175" t="s">
        <v>56</v>
      </c>
      <c r="F7" s="176" t="s">
        <v>10</v>
      </c>
      <c r="G7" s="177" t="s">
        <v>11</v>
      </c>
      <c r="H7" s="178" t="s">
        <v>56</v>
      </c>
      <c r="I7" s="176" t="s">
        <v>10</v>
      </c>
      <c r="J7" s="179" t="s">
        <v>11</v>
      </c>
      <c r="K7" s="175" t="s">
        <v>56</v>
      </c>
      <c r="L7" s="176" t="s">
        <v>10</v>
      </c>
      <c r="M7" s="177" t="s">
        <v>11</v>
      </c>
      <c r="N7" s="153" t="s">
        <v>57</v>
      </c>
      <c r="O7" s="175" t="s">
        <v>56</v>
      </c>
      <c r="P7" s="176" t="s">
        <v>10</v>
      </c>
      <c r="Q7" s="177" t="s">
        <v>11</v>
      </c>
      <c r="R7" s="180" t="s">
        <v>57</v>
      </c>
    </row>
    <row r="8" spans="1:19">
      <c r="A8" s="154" t="s">
        <v>15</v>
      </c>
      <c r="B8" s="157">
        <v>103928</v>
      </c>
      <c r="C8" s="158">
        <v>3672.4</v>
      </c>
      <c r="D8" s="156">
        <v>4095.7</v>
      </c>
      <c r="E8" s="157">
        <v>11044</v>
      </c>
      <c r="F8" s="158">
        <v>390.2</v>
      </c>
      <c r="G8" s="156">
        <v>438.7</v>
      </c>
      <c r="H8" s="155">
        <v>10487</v>
      </c>
      <c r="I8" s="158">
        <v>370.2</v>
      </c>
      <c r="J8" s="181">
        <v>416.2</v>
      </c>
      <c r="K8" s="182">
        <v>2253</v>
      </c>
      <c r="L8" s="183">
        <v>79.75</v>
      </c>
      <c r="M8" s="184">
        <v>92.87</v>
      </c>
      <c r="N8" s="185">
        <f>M8/K8</f>
        <v>4.1220594762538837E-2</v>
      </c>
      <c r="O8" s="186">
        <v>2113.6999999999998</v>
      </c>
      <c r="P8" s="187">
        <v>74.64</v>
      </c>
      <c r="Q8" s="188">
        <v>87.14</v>
      </c>
      <c r="R8" s="189">
        <v>4.1200000000000001E-2</v>
      </c>
    </row>
    <row r="9" spans="1:19">
      <c r="A9" s="154" t="s">
        <v>14</v>
      </c>
      <c r="B9" s="159">
        <v>41053</v>
      </c>
      <c r="C9" s="160">
        <v>1451.6</v>
      </c>
      <c r="D9" s="161">
        <v>1112.3</v>
      </c>
      <c r="E9" s="159">
        <v>9863</v>
      </c>
      <c r="F9" s="160">
        <v>348.5</v>
      </c>
      <c r="G9" s="161">
        <v>263</v>
      </c>
      <c r="H9" s="159">
        <v>9749</v>
      </c>
      <c r="I9" s="160">
        <v>346.1</v>
      </c>
      <c r="J9" s="161">
        <v>260</v>
      </c>
      <c r="K9" s="190">
        <v>1054.8</v>
      </c>
      <c r="L9" s="191">
        <v>37.25</v>
      </c>
      <c r="M9" s="192">
        <v>28.13</v>
      </c>
      <c r="N9" s="193">
        <f t="shared" ref="N9:N16" si="0">M9/K9</f>
        <v>2.666856276071293E-2</v>
      </c>
      <c r="O9" s="194">
        <v>913.2</v>
      </c>
      <c r="P9" s="195">
        <v>32.25</v>
      </c>
      <c r="Q9" s="196">
        <v>24.35</v>
      </c>
      <c r="R9" s="197">
        <v>2.6700000000000002E-2</v>
      </c>
    </row>
    <row r="10" spans="1:19">
      <c r="A10" s="198" t="s">
        <v>27</v>
      </c>
      <c r="B10" s="165">
        <v>22391</v>
      </c>
      <c r="C10" s="160">
        <v>791.2</v>
      </c>
      <c r="D10" s="162">
        <v>898.4</v>
      </c>
      <c r="E10" s="165">
        <v>22051.1</v>
      </c>
      <c r="F10" s="160">
        <v>779.2</v>
      </c>
      <c r="G10" s="162">
        <v>884.8</v>
      </c>
      <c r="H10" s="165">
        <v>21945.5</v>
      </c>
      <c r="I10" s="160">
        <v>775.5</v>
      </c>
      <c r="J10" s="162">
        <v>880.5</v>
      </c>
      <c r="K10" s="199">
        <v>340.5</v>
      </c>
      <c r="L10" s="191">
        <v>12.02</v>
      </c>
      <c r="M10" s="200">
        <v>14.04</v>
      </c>
      <c r="N10" s="193">
        <f t="shared" si="0"/>
        <v>4.1233480176211451E-2</v>
      </c>
      <c r="O10" s="201">
        <v>339.5</v>
      </c>
      <c r="P10" s="195">
        <v>11.99</v>
      </c>
      <c r="Q10" s="202">
        <v>14</v>
      </c>
      <c r="R10" s="203">
        <v>4.1200000000000001E-2</v>
      </c>
      <c r="S10" s="164"/>
    </row>
    <row r="11" spans="1:19">
      <c r="A11" s="163" t="s">
        <v>60</v>
      </c>
      <c r="B11" s="165">
        <v>795.33590000000004</v>
      </c>
      <c r="C11" s="160">
        <v>29.638500000000001</v>
      </c>
      <c r="D11" s="162">
        <v>31.0181</v>
      </c>
      <c r="E11" s="165">
        <v>427.5872</v>
      </c>
      <c r="F11" s="160">
        <v>16.869</v>
      </c>
      <c r="G11" s="162">
        <v>16.675899999999999</v>
      </c>
      <c r="H11" s="165">
        <v>0</v>
      </c>
      <c r="I11" s="160">
        <v>0</v>
      </c>
      <c r="J11" s="162">
        <v>0</v>
      </c>
      <c r="K11" s="199">
        <v>3.2</v>
      </c>
      <c r="L11" s="191">
        <v>0.11</v>
      </c>
      <c r="M11" s="204">
        <v>0.13</v>
      </c>
      <c r="N11" s="193">
        <f t="shared" si="0"/>
        <v>4.0625000000000001E-2</v>
      </c>
      <c r="O11" s="194">
        <v>0</v>
      </c>
      <c r="P11" s="195">
        <v>0</v>
      </c>
      <c r="Q11" s="202">
        <v>0</v>
      </c>
      <c r="R11" s="203" t="s">
        <v>59</v>
      </c>
      <c r="S11" s="164"/>
    </row>
    <row r="12" spans="1:19">
      <c r="A12" s="163" t="s">
        <v>79</v>
      </c>
      <c r="B12" s="165">
        <v>650.19079999999997</v>
      </c>
      <c r="C12" s="160">
        <v>22.980399999999999</v>
      </c>
      <c r="D12" s="162">
        <v>25.552499999999998</v>
      </c>
      <c r="E12" s="165">
        <v>353.58780000000002</v>
      </c>
      <c r="F12" s="160">
        <v>13.303699999999999</v>
      </c>
      <c r="G12" s="162">
        <v>13.896000000000001</v>
      </c>
      <c r="H12" s="165">
        <v>0</v>
      </c>
      <c r="I12" s="160">
        <v>0</v>
      </c>
      <c r="J12" s="162">
        <v>0</v>
      </c>
      <c r="K12" s="199">
        <v>38.299999999999997</v>
      </c>
      <c r="L12" s="191">
        <v>1.35</v>
      </c>
      <c r="M12" s="205">
        <v>1.51</v>
      </c>
      <c r="N12" s="193">
        <f t="shared" si="0"/>
        <v>3.9425587467362924E-2</v>
      </c>
      <c r="O12" s="201">
        <v>0.2</v>
      </c>
      <c r="P12" s="195">
        <v>0.01</v>
      </c>
      <c r="Q12" s="202">
        <v>0.01</v>
      </c>
      <c r="R12" s="203" t="s">
        <v>59</v>
      </c>
      <c r="S12" s="164"/>
    </row>
    <row r="13" spans="1:19" ht="12" customHeight="1">
      <c r="A13" s="163" t="s">
        <v>18</v>
      </c>
      <c r="B13" s="165">
        <v>3270.7087000000001</v>
      </c>
      <c r="C13" s="160">
        <v>115.504</v>
      </c>
      <c r="D13" s="162">
        <v>128.83770000000001</v>
      </c>
      <c r="E13" s="206">
        <v>669.61800000000005</v>
      </c>
      <c r="F13" s="160">
        <v>23.647300000000001</v>
      </c>
      <c r="G13" s="162">
        <v>26.377199999999998</v>
      </c>
      <c r="H13" s="165">
        <v>637.52080000000001</v>
      </c>
      <c r="I13" s="160">
        <v>22.5138</v>
      </c>
      <c r="J13" s="166">
        <v>25.1128</v>
      </c>
      <c r="K13" s="207">
        <v>136.9</v>
      </c>
      <c r="L13" s="191">
        <v>4.83</v>
      </c>
      <c r="M13" s="192">
        <v>6.06</v>
      </c>
      <c r="N13" s="193">
        <f t="shared" si="0"/>
        <v>4.4265887509130748E-2</v>
      </c>
      <c r="O13" s="201">
        <v>128.80000000000001</v>
      </c>
      <c r="P13" s="195">
        <v>4.55</v>
      </c>
      <c r="Q13" s="202">
        <v>5.03</v>
      </c>
      <c r="R13" s="203">
        <v>3.9100000000000003E-2</v>
      </c>
      <c r="S13" s="164"/>
    </row>
    <row r="14" spans="1:19" ht="12" customHeight="1">
      <c r="A14" s="163" t="s">
        <v>19</v>
      </c>
      <c r="B14" s="165">
        <v>816.60109999999997</v>
      </c>
      <c r="C14" s="160">
        <v>28.838000000000001</v>
      </c>
      <c r="D14" s="162">
        <v>32.115600000000001</v>
      </c>
      <c r="E14" s="208">
        <v>6.4116</v>
      </c>
      <c r="F14" s="160">
        <v>0.22639999999999999</v>
      </c>
      <c r="G14" s="162">
        <v>0.25219999999999998</v>
      </c>
      <c r="H14" s="165">
        <v>4.1821000000000002</v>
      </c>
      <c r="I14" s="160">
        <v>0.1477</v>
      </c>
      <c r="J14" s="166">
        <v>0.16450000000000001</v>
      </c>
      <c r="K14" s="207">
        <v>6.7</v>
      </c>
      <c r="L14" s="191">
        <v>0.24</v>
      </c>
      <c r="M14" s="192">
        <v>0.26590000000000003</v>
      </c>
      <c r="N14" s="193">
        <f t="shared" si="0"/>
        <v>3.9686567164179107E-2</v>
      </c>
      <c r="O14" s="194">
        <v>4.9000000000000004</v>
      </c>
      <c r="P14" s="195">
        <v>0.17</v>
      </c>
      <c r="Q14" s="202">
        <v>0.19</v>
      </c>
      <c r="R14" s="203">
        <v>3.8800000000000001E-2</v>
      </c>
      <c r="S14" s="164"/>
    </row>
    <row r="15" spans="1:19">
      <c r="A15" s="209" t="s">
        <v>80</v>
      </c>
      <c r="B15" s="165">
        <v>1820.3483000000001</v>
      </c>
      <c r="C15" s="160">
        <v>64.284999999999997</v>
      </c>
      <c r="D15" s="162">
        <v>75.383300000000006</v>
      </c>
      <c r="E15" s="159">
        <v>1376.8368</v>
      </c>
      <c r="F15" s="160">
        <v>48.622599999999998</v>
      </c>
      <c r="G15" s="162">
        <v>57.0212</v>
      </c>
      <c r="H15" s="165">
        <v>1296.9611</v>
      </c>
      <c r="I15" s="160">
        <v>45.8249</v>
      </c>
      <c r="J15" s="162">
        <v>53.713000000000001</v>
      </c>
      <c r="K15" s="199">
        <v>115.3229</v>
      </c>
      <c r="L15" s="191">
        <v>4.0724999999999998</v>
      </c>
      <c r="M15" s="192">
        <v>4.7736999999999998</v>
      </c>
      <c r="N15" s="193">
        <f t="shared" si="0"/>
        <v>4.1394207048209848E-2</v>
      </c>
      <c r="O15" s="194">
        <v>107.7</v>
      </c>
      <c r="P15" s="195">
        <v>3.8</v>
      </c>
      <c r="Q15" s="210">
        <v>4.46</v>
      </c>
      <c r="R15" s="211">
        <v>4.1399999999999999E-2</v>
      </c>
    </row>
    <row r="16" spans="1:19">
      <c r="A16" s="163" t="s">
        <v>16</v>
      </c>
      <c r="B16" s="165">
        <v>5173.4799999999996</v>
      </c>
      <c r="C16" s="160">
        <v>182.7</v>
      </c>
      <c r="D16" s="162">
        <v>213.76</v>
      </c>
      <c r="E16" s="165">
        <v>1458.74</v>
      </c>
      <c r="F16" s="160">
        <v>51.52</v>
      </c>
      <c r="G16" s="162">
        <v>60.88</v>
      </c>
      <c r="H16" s="165">
        <v>1339.8</v>
      </c>
      <c r="I16" s="160">
        <v>47.31</v>
      </c>
      <c r="J16" s="162">
        <v>54.69</v>
      </c>
      <c r="K16" s="199">
        <v>184.6</v>
      </c>
      <c r="L16" s="191">
        <v>6.82</v>
      </c>
      <c r="M16" s="205">
        <v>7.52</v>
      </c>
      <c r="N16" s="193">
        <f t="shared" si="0"/>
        <v>4.0736728060671724E-2</v>
      </c>
      <c r="O16" s="194">
        <v>169.8</v>
      </c>
      <c r="P16" s="195">
        <v>6</v>
      </c>
      <c r="Q16" s="212">
        <v>6.92</v>
      </c>
      <c r="R16" s="211">
        <v>4.0800000000000003E-2</v>
      </c>
    </row>
    <row r="17" spans="1:18" ht="15" thickBot="1">
      <c r="A17" s="2" t="s">
        <v>81</v>
      </c>
      <c r="B17" s="213">
        <v>6092.7730000000001</v>
      </c>
      <c r="C17" s="214">
        <v>211.18770000000001</v>
      </c>
      <c r="D17" s="215">
        <v>235.00800000000001</v>
      </c>
      <c r="E17" s="213">
        <v>4924.3028999999997</v>
      </c>
      <c r="F17" s="167">
        <v>169.9564</v>
      </c>
      <c r="G17" s="216">
        <v>190.2756</v>
      </c>
      <c r="H17" s="217">
        <v>988.05690000000004</v>
      </c>
      <c r="I17" s="214">
        <v>34.895299999999999</v>
      </c>
      <c r="J17" s="216">
        <v>38.222299999999997</v>
      </c>
      <c r="K17" s="218">
        <v>132.88659999999999</v>
      </c>
      <c r="L17" s="214">
        <v>4.7083000000000004</v>
      </c>
      <c r="M17" s="215">
        <v>4.9002999999999997</v>
      </c>
      <c r="N17" s="219" t="s">
        <v>58</v>
      </c>
      <c r="O17" s="220">
        <v>165.03</v>
      </c>
      <c r="P17" s="221">
        <v>5.83</v>
      </c>
      <c r="Q17" s="222">
        <v>6.46</v>
      </c>
      <c r="R17" s="223" t="s">
        <v>59</v>
      </c>
    </row>
    <row r="18" spans="1:18" ht="15" thickBot="1">
      <c r="A18" s="224" t="s">
        <v>55</v>
      </c>
      <c r="B18" s="225">
        <f t="shared" ref="B18:M18" si="1">SUM(B8:B17)</f>
        <v>185991.43780000001</v>
      </c>
      <c r="C18" s="226">
        <f t="shared" si="1"/>
        <v>6570.3335999999999</v>
      </c>
      <c r="D18" s="227">
        <f t="shared" si="1"/>
        <v>6848.0752000000002</v>
      </c>
      <c r="E18" s="228">
        <f t="shared" si="1"/>
        <v>52175.184300000001</v>
      </c>
      <c r="F18" s="229">
        <f t="shared" si="1"/>
        <v>1842.0454</v>
      </c>
      <c r="G18" s="230">
        <f t="shared" si="1"/>
        <v>1951.8780999999997</v>
      </c>
      <c r="H18" s="225">
        <f t="shared" si="1"/>
        <v>46448.020900000003</v>
      </c>
      <c r="I18" s="231">
        <f t="shared" si="1"/>
        <v>1642.4916999999998</v>
      </c>
      <c r="J18" s="230">
        <f t="shared" si="1"/>
        <v>1728.6026000000002</v>
      </c>
      <c r="K18" s="232">
        <f t="shared" si="1"/>
        <v>4266.2094999999999</v>
      </c>
      <c r="L18" s="226">
        <f t="shared" si="1"/>
        <v>151.15080000000003</v>
      </c>
      <c r="M18" s="230">
        <f t="shared" si="1"/>
        <v>160.19989999999996</v>
      </c>
      <c r="N18" s="233" t="s">
        <v>40</v>
      </c>
      <c r="O18" s="228">
        <f>SUM(O8:O17)</f>
        <v>3942.83</v>
      </c>
      <c r="P18" s="226">
        <f>SUM(P8:P17)</f>
        <v>139.24</v>
      </c>
      <c r="Q18" s="230">
        <f>SUM(Q8:Q17)</f>
        <v>148.56</v>
      </c>
      <c r="R18" s="234" t="s">
        <v>59</v>
      </c>
    </row>
    <row r="19" spans="1:18">
      <c r="D19" s="235"/>
      <c r="E19" s="235"/>
      <c r="F19" s="235"/>
      <c r="G19" s="235"/>
      <c r="L19" s="235"/>
    </row>
    <row r="20" spans="1:18">
      <c r="A20" s="2" t="s">
        <v>82</v>
      </c>
    </row>
    <row r="22" spans="1:18">
      <c r="A22" s="151" t="s">
        <v>83</v>
      </c>
    </row>
    <row r="23" spans="1:18" ht="12.75" customHeight="1" thickBot="1"/>
    <row r="24" spans="1:18" ht="27.75" customHeight="1">
      <c r="A24" s="605" t="s">
        <v>4</v>
      </c>
      <c r="B24" s="606"/>
      <c r="C24" s="607"/>
      <c r="D24" s="608" t="s">
        <v>84</v>
      </c>
      <c r="E24" s="609"/>
      <c r="F24" s="610"/>
      <c r="G24" s="611" t="s">
        <v>64</v>
      </c>
      <c r="H24" s="612"/>
      <c r="I24" s="613"/>
    </row>
    <row r="25" spans="1:18" ht="12.75" customHeight="1">
      <c r="A25" s="583" t="s">
        <v>43</v>
      </c>
      <c r="B25" s="584"/>
      <c r="C25" s="584"/>
      <c r="D25" s="236">
        <v>5748.3</v>
      </c>
      <c r="E25" s="236">
        <v>203</v>
      </c>
      <c r="F25" s="236">
        <v>188.07</v>
      </c>
      <c r="G25" s="614" t="s">
        <v>44</v>
      </c>
      <c r="H25" s="615"/>
      <c r="I25" s="616"/>
    </row>
    <row r="26" spans="1:18">
      <c r="A26" s="583" t="s">
        <v>85</v>
      </c>
      <c r="B26" s="584"/>
      <c r="C26" s="584"/>
      <c r="D26" s="237" t="s">
        <v>59</v>
      </c>
      <c r="E26" s="236">
        <v>10</v>
      </c>
      <c r="F26" s="236">
        <v>10.53</v>
      </c>
      <c r="G26" s="585" t="s">
        <v>48</v>
      </c>
      <c r="H26" s="586"/>
      <c r="I26" s="587"/>
    </row>
    <row r="27" spans="1:18">
      <c r="A27" s="617" t="s">
        <v>65</v>
      </c>
      <c r="B27" s="618"/>
      <c r="C27" s="619"/>
      <c r="D27" s="236">
        <v>152.43899999999999</v>
      </c>
      <c r="E27" s="238">
        <v>6</v>
      </c>
      <c r="F27" s="238">
        <v>5</v>
      </c>
      <c r="G27" s="585" t="s">
        <v>52</v>
      </c>
      <c r="H27" s="586"/>
      <c r="I27" s="587"/>
    </row>
    <row r="28" spans="1:18" ht="15" thickBot="1">
      <c r="A28" s="620" t="s">
        <v>49</v>
      </c>
      <c r="B28" s="621"/>
      <c r="C28" s="622"/>
      <c r="D28" s="239">
        <v>20.843499999999999</v>
      </c>
      <c r="E28" s="240">
        <v>0.73599999999999999</v>
      </c>
      <c r="F28" s="240">
        <v>0.80300000000000005</v>
      </c>
      <c r="G28" s="623" t="s">
        <v>50</v>
      </c>
      <c r="H28" s="624"/>
      <c r="I28" s="625"/>
    </row>
    <row r="29" spans="1:18" ht="15" thickBot="1">
      <c r="A29" s="626" t="s">
        <v>55</v>
      </c>
      <c r="B29" s="627"/>
      <c r="C29" s="628"/>
      <c r="D29" s="241" t="s">
        <v>59</v>
      </c>
      <c r="E29" s="242">
        <f>SUM(E25:E28)</f>
        <v>219.73599999999999</v>
      </c>
      <c r="F29" s="241">
        <f>SUM(F25:F28)</f>
        <v>204.40299999999999</v>
      </c>
      <c r="G29" s="629"/>
      <c r="H29" s="630"/>
      <c r="I29" s="631"/>
    </row>
    <row r="31" spans="1:18">
      <c r="A31" s="66" t="s">
        <v>66</v>
      </c>
    </row>
    <row r="32" spans="1:18">
      <c r="A32" s="66" t="s">
        <v>86</v>
      </c>
    </row>
    <row r="33" spans="1:1">
      <c r="A33" s="66" t="s">
        <v>87</v>
      </c>
    </row>
    <row r="34" spans="1:1">
      <c r="A34" s="66" t="s">
        <v>88</v>
      </c>
    </row>
    <row r="35" spans="1:1">
      <c r="A35" s="66" t="s">
        <v>89</v>
      </c>
    </row>
    <row r="36" spans="1:1">
      <c r="A36" s="66" t="s">
        <v>90</v>
      </c>
    </row>
    <row r="37" spans="1:1">
      <c r="A37" s="2" t="s">
        <v>67</v>
      </c>
    </row>
  </sheetData>
  <mergeCells count="21">
    <mergeCell ref="A27:C27"/>
    <mergeCell ref="G27:I27"/>
    <mergeCell ref="A28:C28"/>
    <mergeCell ref="G28:I28"/>
    <mergeCell ref="A29:C29"/>
    <mergeCell ref="G29:I29"/>
    <mergeCell ref="A26:C26"/>
    <mergeCell ref="G26:I26"/>
    <mergeCell ref="A4:A6"/>
    <mergeCell ref="B4:J4"/>
    <mergeCell ref="K4:R4"/>
    <mergeCell ref="B5:D5"/>
    <mergeCell ref="E5:G5"/>
    <mergeCell ref="H5:J5"/>
    <mergeCell ref="K5:N5"/>
    <mergeCell ref="O5:R5"/>
    <mergeCell ref="A24:C24"/>
    <mergeCell ref="D24:F24"/>
    <mergeCell ref="G24:I24"/>
    <mergeCell ref="A25:C25"/>
    <mergeCell ref="G25:I25"/>
  </mergeCells>
  <pageMargins left="0.75" right="0.75" top="1" bottom="1" header="0.5" footer="0.5"/>
  <pageSetup paperSize="9" scale="50" orientation="portrait" horizontalDpi="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33609-9FA3-47D5-B857-A7ADF7236FA7}">
  <dimension ref="A2:S40"/>
  <sheetViews>
    <sheetView workbookViewId="0"/>
  </sheetViews>
  <sheetFormatPr defaultRowHeight="14.25"/>
  <cols>
    <col min="1" max="1" width="9" style="2"/>
    <col min="2" max="2" width="10.25" style="2" customWidth="1"/>
    <col min="3" max="3" width="9.75" style="2" customWidth="1"/>
    <col min="4" max="4" width="8.875" style="2" customWidth="1"/>
    <col min="5" max="5" width="9.5" style="2" customWidth="1"/>
    <col min="6" max="6" width="8.5" style="2" customWidth="1"/>
    <col min="7" max="7" width="9.25" style="2" customWidth="1"/>
    <col min="8" max="8" width="9.5" style="2" customWidth="1"/>
    <col min="9" max="10" width="8.875" style="2" customWidth="1"/>
    <col min="11" max="11" width="8.625" style="2" customWidth="1"/>
    <col min="12" max="14" width="9" style="2"/>
    <col min="15" max="15" width="8.875" style="2" customWidth="1"/>
    <col min="16" max="257" width="9" style="2"/>
    <col min="258" max="258" width="10.25" style="2" customWidth="1"/>
    <col min="259" max="259" width="9.75" style="2" customWidth="1"/>
    <col min="260" max="260" width="8.875" style="2" customWidth="1"/>
    <col min="261" max="261" width="9.5" style="2" customWidth="1"/>
    <col min="262" max="262" width="8.5" style="2" customWidth="1"/>
    <col min="263" max="263" width="9.25" style="2" customWidth="1"/>
    <col min="264" max="264" width="9.5" style="2" customWidth="1"/>
    <col min="265" max="266" width="8.875" style="2" customWidth="1"/>
    <col min="267" max="267" width="8.625" style="2" customWidth="1"/>
    <col min="268" max="270" width="9" style="2"/>
    <col min="271" max="271" width="8.875" style="2" customWidth="1"/>
    <col min="272" max="513" width="9" style="2"/>
    <col min="514" max="514" width="10.25" style="2" customWidth="1"/>
    <col min="515" max="515" width="9.75" style="2" customWidth="1"/>
    <col min="516" max="516" width="8.875" style="2" customWidth="1"/>
    <col min="517" max="517" width="9.5" style="2" customWidth="1"/>
    <col min="518" max="518" width="8.5" style="2" customWidth="1"/>
    <col min="519" max="519" width="9.25" style="2" customWidth="1"/>
    <col min="520" max="520" width="9.5" style="2" customWidth="1"/>
    <col min="521" max="522" width="8.875" style="2" customWidth="1"/>
    <col min="523" max="523" width="8.625" style="2" customWidth="1"/>
    <col min="524" max="526" width="9" style="2"/>
    <col min="527" max="527" width="8.875" style="2" customWidth="1"/>
    <col min="528" max="769" width="9" style="2"/>
    <col min="770" max="770" width="10.25" style="2" customWidth="1"/>
    <col min="771" max="771" width="9.75" style="2" customWidth="1"/>
    <col min="772" max="772" width="8.875" style="2" customWidth="1"/>
    <col min="773" max="773" width="9.5" style="2" customWidth="1"/>
    <col min="774" max="774" width="8.5" style="2" customWidth="1"/>
    <col min="775" max="775" width="9.25" style="2" customWidth="1"/>
    <col min="776" max="776" width="9.5" style="2" customWidth="1"/>
    <col min="777" max="778" width="8.875" style="2" customWidth="1"/>
    <col min="779" max="779" width="8.625" style="2" customWidth="1"/>
    <col min="780" max="782" width="9" style="2"/>
    <col min="783" max="783" width="8.875" style="2" customWidth="1"/>
    <col min="784" max="1025" width="9" style="2"/>
    <col min="1026" max="1026" width="10.25" style="2" customWidth="1"/>
    <col min="1027" max="1027" width="9.75" style="2" customWidth="1"/>
    <col min="1028" max="1028" width="8.875" style="2" customWidth="1"/>
    <col min="1029" max="1029" width="9.5" style="2" customWidth="1"/>
    <col min="1030" max="1030" width="8.5" style="2" customWidth="1"/>
    <col min="1031" max="1031" width="9.25" style="2" customWidth="1"/>
    <col min="1032" max="1032" width="9.5" style="2" customWidth="1"/>
    <col min="1033" max="1034" width="8.875" style="2" customWidth="1"/>
    <col min="1035" max="1035" width="8.625" style="2" customWidth="1"/>
    <col min="1036" max="1038" width="9" style="2"/>
    <col min="1039" max="1039" width="8.875" style="2" customWidth="1"/>
    <col min="1040" max="1281" width="9" style="2"/>
    <col min="1282" max="1282" width="10.25" style="2" customWidth="1"/>
    <col min="1283" max="1283" width="9.75" style="2" customWidth="1"/>
    <col min="1284" max="1284" width="8.875" style="2" customWidth="1"/>
    <col min="1285" max="1285" width="9.5" style="2" customWidth="1"/>
    <col min="1286" max="1286" width="8.5" style="2" customWidth="1"/>
    <col min="1287" max="1287" width="9.25" style="2" customWidth="1"/>
    <col min="1288" max="1288" width="9.5" style="2" customWidth="1"/>
    <col min="1289" max="1290" width="8.875" style="2" customWidth="1"/>
    <col min="1291" max="1291" width="8.625" style="2" customWidth="1"/>
    <col min="1292" max="1294" width="9" style="2"/>
    <col min="1295" max="1295" width="8.875" style="2" customWidth="1"/>
    <col min="1296" max="1537" width="9" style="2"/>
    <col min="1538" max="1538" width="10.25" style="2" customWidth="1"/>
    <col min="1539" max="1539" width="9.75" style="2" customWidth="1"/>
    <col min="1540" max="1540" width="8.875" style="2" customWidth="1"/>
    <col min="1541" max="1541" width="9.5" style="2" customWidth="1"/>
    <col min="1542" max="1542" width="8.5" style="2" customWidth="1"/>
    <col min="1543" max="1543" width="9.25" style="2" customWidth="1"/>
    <col min="1544" max="1544" width="9.5" style="2" customWidth="1"/>
    <col min="1545" max="1546" width="8.875" style="2" customWidth="1"/>
    <col min="1547" max="1547" width="8.625" style="2" customWidth="1"/>
    <col min="1548" max="1550" width="9" style="2"/>
    <col min="1551" max="1551" width="8.875" style="2" customWidth="1"/>
    <col min="1552" max="1793" width="9" style="2"/>
    <col min="1794" max="1794" width="10.25" style="2" customWidth="1"/>
    <col min="1795" max="1795" width="9.75" style="2" customWidth="1"/>
    <col min="1796" max="1796" width="8.875" style="2" customWidth="1"/>
    <col min="1797" max="1797" width="9.5" style="2" customWidth="1"/>
    <col min="1798" max="1798" width="8.5" style="2" customWidth="1"/>
    <col min="1799" max="1799" width="9.25" style="2" customWidth="1"/>
    <col min="1800" max="1800" width="9.5" style="2" customWidth="1"/>
    <col min="1801" max="1802" width="8.875" style="2" customWidth="1"/>
    <col min="1803" max="1803" width="8.625" style="2" customWidth="1"/>
    <col min="1804" max="1806" width="9" style="2"/>
    <col min="1807" max="1807" width="8.875" style="2" customWidth="1"/>
    <col min="1808" max="2049" width="9" style="2"/>
    <col min="2050" max="2050" width="10.25" style="2" customWidth="1"/>
    <col min="2051" max="2051" width="9.75" style="2" customWidth="1"/>
    <col min="2052" max="2052" width="8.875" style="2" customWidth="1"/>
    <col min="2053" max="2053" width="9.5" style="2" customWidth="1"/>
    <col min="2054" max="2054" width="8.5" style="2" customWidth="1"/>
    <col min="2055" max="2055" width="9.25" style="2" customWidth="1"/>
    <col min="2056" max="2056" width="9.5" style="2" customWidth="1"/>
    <col min="2057" max="2058" width="8.875" style="2" customWidth="1"/>
    <col min="2059" max="2059" width="8.625" style="2" customWidth="1"/>
    <col min="2060" max="2062" width="9" style="2"/>
    <col min="2063" max="2063" width="8.875" style="2" customWidth="1"/>
    <col min="2064" max="2305" width="9" style="2"/>
    <col min="2306" max="2306" width="10.25" style="2" customWidth="1"/>
    <col min="2307" max="2307" width="9.75" style="2" customWidth="1"/>
    <col min="2308" max="2308" width="8.875" style="2" customWidth="1"/>
    <col min="2309" max="2309" width="9.5" style="2" customWidth="1"/>
    <col min="2310" max="2310" width="8.5" style="2" customWidth="1"/>
    <col min="2311" max="2311" width="9.25" style="2" customWidth="1"/>
    <col min="2312" max="2312" width="9.5" style="2" customWidth="1"/>
    <col min="2313" max="2314" width="8.875" style="2" customWidth="1"/>
    <col min="2315" max="2315" width="8.625" style="2" customWidth="1"/>
    <col min="2316" max="2318" width="9" style="2"/>
    <col min="2319" max="2319" width="8.875" style="2" customWidth="1"/>
    <col min="2320" max="2561" width="9" style="2"/>
    <col min="2562" max="2562" width="10.25" style="2" customWidth="1"/>
    <col min="2563" max="2563" width="9.75" style="2" customWidth="1"/>
    <col min="2564" max="2564" width="8.875" style="2" customWidth="1"/>
    <col min="2565" max="2565" width="9.5" style="2" customWidth="1"/>
    <col min="2566" max="2566" width="8.5" style="2" customWidth="1"/>
    <col min="2567" max="2567" width="9.25" style="2" customWidth="1"/>
    <col min="2568" max="2568" width="9.5" style="2" customWidth="1"/>
    <col min="2569" max="2570" width="8.875" style="2" customWidth="1"/>
    <col min="2571" max="2571" width="8.625" style="2" customWidth="1"/>
    <col min="2572" max="2574" width="9" style="2"/>
    <col min="2575" max="2575" width="8.875" style="2" customWidth="1"/>
    <col min="2576" max="2817" width="9" style="2"/>
    <col min="2818" max="2818" width="10.25" style="2" customWidth="1"/>
    <col min="2819" max="2819" width="9.75" style="2" customWidth="1"/>
    <col min="2820" max="2820" width="8.875" style="2" customWidth="1"/>
    <col min="2821" max="2821" width="9.5" style="2" customWidth="1"/>
    <col min="2822" max="2822" width="8.5" style="2" customWidth="1"/>
    <col min="2823" max="2823" width="9.25" style="2" customWidth="1"/>
    <col min="2824" max="2824" width="9.5" style="2" customWidth="1"/>
    <col min="2825" max="2826" width="8.875" style="2" customWidth="1"/>
    <col min="2827" max="2827" width="8.625" style="2" customWidth="1"/>
    <col min="2828" max="2830" width="9" style="2"/>
    <col min="2831" max="2831" width="8.875" style="2" customWidth="1"/>
    <col min="2832" max="3073" width="9" style="2"/>
    <col min="3074" max="3074" width="10.25" style="2" customWidth="1"/>
    <col min="3075" max="3075" width="9.75" style="2" customWidth="1"/>
    <col min="3076" max="3076" width="8.875" style="2" customWidth="1"/>
    <col min="3077" max="3077" width="9.5" style="2" customWidth="1"/>
    <col min="3078" max="3078" width="8.5" style="2" customWidth="1"/>
    <col min="3079" max="3079" width="9.25" style="2" customWidth="1"/>
    <col min="3080" max="3080" width="9.5" style="2" customWidth="1"/>
    <col min="3081" max="3082" width="8.875" style="2" customWidth="1"/>
    <col min="3083" max="3083" width="8.625" style="2" customWidth="1"/>
    <col min="3084" max="3086" width="9" style="2"/>
    <col min="3087" max="3087" width="8.875" style="2" customWidth="1"/>
    <col min="3088" max="3329" width="9" style="2"/>
    <col min="3330" max="3330" width="10.25" style="2" customWidth="1"/>
    <col min="3331" max="3331" width="9.75" style="2" customWidth="1"/>
    <col min="3332" max="3332" width="8.875" style="2" customWidth="1"/>
    <col min="3333" max="3333" width="9.5" style="2" customWidth="1"/>
    <col min="3334" max="3334" width="8.5" style="2" customWidth="1"/>
    <col min="3335" max="3335" width="9.25" style="2" customWidth="1"/>
    <col min="3336" max="3336" width="9.5" style="2" customWidth="1"/>
    <col min="3337" max="3338" width="8.875" style="2" customWidth="1"/>
    <col min="3339" max="3339" width="8.625" style="2" customWidth="1"/>
    <col min="3340" max="3342" width="9" style="2"/>
    <col min="3343" max="3343" width="8.875" style="2" customWidth="1"/>
    <col min="3344" max="3585" width="9" style="2"/>
    <col min="3586" max="3586" width="10.25" style="2" customWidth="1"/>
    <col min="3587" max="3587" width="9.75" style="2" customWidth="1"/>
    <col min="3588" max="3588" width="8.875" style="2" customWidth="1"/>
    <col min="3589" max="3589" width="9.5" style="2" customWidth="1"/>
    <col min="3590" max="3590" width="8.5" style="2" customWidth="1"/>
    <col min="3591" max="3591" width="9.25" style="2" customWidth="1"/>
    <col min="3592" max="3592" width="9.5" style="2" customWidth="1"/>
    <col min="3593" max="3594" width="8.875" style="2" customWidth="1"/>
    <col min="3595" max="3595" width="8.625" style="2" customWidth="1"/>
    <col min="3596" max="3598" width="9" style="2"/>
    <col min="3599" max="3599" width="8.875" style="2" customWidth="1"/>
    <col min="3600" max="3841" width="9" style="2"/>
    <col min="3842" max="3842" width="10.25" style="2" customWidth="1"/>
    <col min="3843" max="3843" width="9.75" style="2" customWidth="1"/>
    <col min="3844" max="3844" width="8.875" style="2" customWidth="1"/>
    <col min="3845" max="3845" width="9.5" style="2" customWidth="1"/>
    <col min="3846" max="3846" width="8.5" style="2" customWidth="1"/>
    <col min="3847" max="3847" width="9.25" style="2" customWidth="1"/>
    <col min="3848" max="3848" width="9.5" style="2" customWidth="1"/>
    <col min="3849" max="3850" width="8.875" style="2" customWidth="1"/>
    <col min="3851" max="3851" width="8.625" style="2" customWidth="1"/>
    <col min="3852" max="3854" width="9" style="2"/>
    <col min="3855" max="3855" width="8.875" style="2" customWidth="1"/>
    <col min="3856" max="4097" width="9" style="2"/>
    <col min="4098" max="4098" width="10.25" style="2" customWidth="1"/>
    <col min="4099" max="4099" width="9.75" style="2" customWidth="1"/>
    <col min="4100" max="4100" width="8.875" style="2" customWidth="1"/>
    <col min="4101" max="4101" width="9.5" style="2" customWidth="1"/>
    <col min="4102" max="4102" width="8.5" style="2" customWidth="1"/>
    <col min="4103" max="4103" width="9.25" style="2" customWidth="1"/>
    <col min="4104" max="4104" width="9.5" style="2" customWidth="1"/>
    <col min="4105" max="4106" width="8.875" style="2" customWidth="1"/>
    <col min="4107" max="4107" width="8.625" style="2" customWidth="1"/>
    <col min="4108" max="4110" width="9" style="2"/>
    <col min="4111" max="4111" width="8.875" style="2" customWidth="1"/>
    <col min="4112" max="4353" width="9" style="2"/>
    <col min="4354" max="4354" width="10.25" style="2" customWidth="1"/>
    <col min="4355" max="4355" width="9.75" style="2" customWidth="1"/>
    <col min="4356" max="4356" width="8.875" style="2" customWidth="1"/>
    <col min="4357" max="4357" width="9.5" style="2" customWidth="1"/>
    <col min="4358" max="4358" width="8.5" style="2" customWidth="1"/>
    <col min="4359" max="4359" width="9.25" style="2" customWidth="1"/>
    <col min="4360" max="4360" width="9.5" style="2" customWidth="1"/>
    <col min="4361" max="4362" width="8.875" style="2" customWidth="1"/>
    <col min="4363" max="4363" width="8.625" style="2" customWidth="1"/>
    <col min="4364" max="4366" width="9" style="2"/>
    <col min="4367" max="4367" width="8.875" style="2" customWidth="1"/>
    <col min="4368" max="4609" width="9" style="2"/>
    <col min="4610" max="4610" width="10.25" style="2" customWidth="1"/>
    <col min="4611" max="4611" width="9.75" style="2" customWidth="1"/>
    <col min="4612" max="4612" width="8.875" style="2" customWidth="1"/>
    <col min="4613" max="4613" width="9.5" style="2" customWidth="1"/>
    <col min="4614" max="4614" width="8.5" style="2" customWidth="1"/>
    <col min="4615" max="4615" width="9.25" style="2" customWidth="1"/>
    <col min="4616" max="4616" width="9.5" style="2" customWidth="1"/>
    <col min="4617" max="4618" width="8.875" style="2" customWidth="1"/>
    <col min="4619" max="4619" width="8.625" style="2" customWidth="1"/>
    <col min="4620" max="4622" width="9" style="2"/>
    <col min="4623" max="4623" width="8.875" style="2" customWidth="1"/>
    <col min="4624" max="4865" width="9" style="2"/>
    <col min="4866" max="4866" width="10.25" style="2" customWidth="1"/>
    <col min="4867" max="4867" width="9.75" style="2" customWidth="1"/>
    <col min="4868" max="4868" width="8.875" style="2" customWidth="1"/>
    <col min="4869" max="4869" width="9.5" style="2" customWidth="1"/>
    <col min="4870" max="4870" width="8.5" style="2" customWidth="1"/>
    <col min="4871" max="4871" width="9.25" style="2" customWidth="1"/>
    <col min="4872" max="4872" width="9.5" style="2" customWidth="1"/>
    <col min="4873" max="4874" width="8.875" style="2" customWidth="1"/>
    <col min="4875" max="4875" width="8.625" style="2" customWidth="1"/>
    <col min="4876" max="4878" width="9" style="2"/>
    <col min="4879" max="4879" width="8.875" style="2" customWidth="1"/>
    <col min="4880" max="5121" width="9" style="2"/>
    <col min="5122" max="5122" width="10.25" style="2" customWidth="1"/>
    <col min="5123" max="5123" width="9.75" style="2" customWidth="1"/>
    <col min="5124" max="5124" width="8.875" style="2" customWidth="1"/>
    <col min="5125" max="5125" width="9.5" style="2" customWidth="1"/>
    <col min="5126" max="5126" width="8.5" style="2" customWidth="1"/>
    <col min="5127" max="5127" width="9.25" style="2" customWidth="1"/>
    <col min="5128" max="5128" width="9.5" style="2" customWidth="1"/>
    <col min="5129" max="5130" width="8.875" style="2" customWidth="1"/>
    <col min="5131" max="5131" width="8.625" style="2" customWidth="1"/>
    <col min="5132" max="5134" width="9" style="2"/>
    <col min="5135" max="5135" width="8.875" style="2" customWidth="1"/>
    <col min="5136" max="5377" width="9" style="2"/>
    <col min="5378" max="5378" width="10.25" style="2" customWidth="1"/>
    <col min="5379" max="5379" width="9.75" style="2" customWidth="1"/>
    <col min="5380" max="5380" width="8.875" style="2" customWidth="1"/>
    <col min="5381" max="5381" width="9.5" style="2" customWidth="1"/>
    <col min="5382" max="5382" width="8.5" style="2" customWidth="1"/>
    <col min="5383" max="5383" width="9.25" style="2" customWidth="1"/>
    <col min="5384" max="5384" width="9.5" style="2" customWidth="1"/>
    <col min="5385" max="5386" width="8.875" style="2" customWidth="1"/>
    <col min="5387" max="5387" width="8.625" style="2" customWidth="1"/>
    <col min="5388" max="5390" width="9" style="2"/>
    <col min="5391" max="5391" width="8.875" style="2" customWidth="1"/>
    <col min="5392" max="5633" width="9" style="2"/>
    <col min="5634" max="5634" width="10.25" style="2" customWidth="1"/>
    <col min="5635" max="5635" width="9.75" style="2" customWidth="1"/>
    <col min="5636" max="5636" width="8.875" style="2" customWidth="1"/>
    <col min="5637" max="5637" width="9.5" style="2" customWidth="1"/>
    <col min="5638" max="5638" width="8.5" style="2" customWidth="1"/>
    <col min="5639" max="5639" width="9.25" style="2" customWidth="1"/>
    <col min="5640" max="5640" width="9.5" style="2" customWidth="1"/>
    <col min="5641" max="5642" width="8.875" style="2" customWidth="1"/>
    <col min="5643" max="5643" width="8.625" style="2" customWidth="1"/>
    <col min="5644" max="5646" width="9" style="2"/>
    <col min="5647" max="5647" width="8.875" style="2" customWidth="1"/>
    <col min="5648" max="5889" width="9" style="2"/>
    <col min="5890" max="5890" width="10.25" style="2" customWidth="1"/>
    <col min="5891" max="5891" width="9.75" style="2" customWidth="1"/>
    <col min="5892" max="5892" width="8.875" style="2" customWidth="1"/>
    <col min="5893" max="5893" width="9.5" style="2" customWidth="1"/>
    <col min="5894" max="5894" width="8.5" style="2" customWidth="1"/>
    <col min="5895" max="5895" width="9.25" style="2" customWidth="1"/>
    <col min="5896" max="5896" width="9.5" style="2" customWidth="1"/>
    <col min="5897" max="5898" width="8.875" style="2" customWidth="1"/>
    <col min="5899" max="5899" width="8.625" style="2" customWidth="1"/>
    <col min="5900" max="5902" width="9" style="2"/>
    <col min="5903" max="5903" width="8.875" style="2" customWidth="1"/>
    <col min="5904" max="6145" width="9" style="2"/>
    <col min="6146" max="6146" width="10.25" style="2" customWidth="1"/>
    <col min="6147" max="6147" width="9.75" style="2" customWidth="1"/>
    <col min="6148" max="6148" width="8.875" style="2" customWidth="1"/>
    <col min="6149" max="6149" width="9.5" style="2" customWidth="1"/>
    <col min="6150" max="6150" width="8.5" style="2" customWidth="1"/>
    <col min="6151" max="6151" width="9.25" style="2" customWidth="1"/>
    <col min="6152" max="6152" width="9.5" style="2" customWidth="1"/>
    <col min="6153" max="6154" width="8.875" style="2" customWidth="1"/>
    <col min="6155" max="6155" width="8.625" style="2" customWidth="1"/>
    <col min="6156" max="6158" width="9" style="2"/>
    <col min="6159" max="6159" width="8.875" style="2" customWidth="1"/>
    <col min="6160" max="6401" width="9" style="2"/>
    <col min="6402" max="6402" width="10.25" style="2" customWidth="1"/>
    <col min="6403" max="6403" width="9.75" style="2" customWidth="1"/>
    <col min="6404" max="6404" width="8.875" style="2" customWidth="1"/>
    <col min="6405" max="6405" width="9.5" style="2" customWidth="1"/>
    <col min="6406" max="6406" width="8.5" style="2" customWidth="1"/>
    <col min="6407" max="6407" width="9.25" style="2" customWidth="1"/>
    <col min="6408" max="6408" width="9.5" style="2" customWidth="1"/>
    <col min="6409" max="6410" width="8.875" style="2" customWidth="1"/>
    <col min="6411" max="6411" width="8.625" style="2" customWidth="1"/>
    <col min="6412" max="6414" width="9" style="2"/>
    <col min="6415" max="6415" width="8.875" style="2" customWidth="1"/>
    <col min="6416" max="6657" width="9" style="2"/>
    <col min="6658" max="6658" width="10.25" style="2" customWidth="1"/>
    <col min="6659" max="6659" width="9.75" style="2" customWidth="1"/>
    <col min="6660" max="6660" width="8.875" style="2" customWidth="1"/>
    <col min="6661" max="6661" width="9.5" style="2" customWidth="1"/>
    <col min="6662" max="6662" width="8.5" style="2" customWidth="1"/>
    <col min="6663" max="6663" width="9.25" style="2" customWidth="1"/>
    <col min="6664" max="6664" width="9.5" style="2" customWidth="1"/>
    <col min="6665" max="6666" width="8.875" style="2" customWidth="1"/>
    <col min="6667" max="6667" width="8.625" style="2" customWidth="1"/>
    <col min="6668" max="6670" width="9" style="2"/>
    <col min="6671" max="6671" width="8.875" style="2" customWidth="1"/>
    <col min="6672" max="6913" width="9" style="2"/>
    <col min="6914" max="6914" width="10.25" style="2" customWidth="1"/>
    <col min="6915" max="6915" width="9.75" style="2" customWidth="1"/>
    <col min="6916" max="6916" width="8.875" style="2" customWidth="1"/>
    <col min="6917" max="6917" width="9.5" style="2" customWidth="1"/>
    <col min="6918" max="6918" width="8.5" style="2" customWidth="1"/>
    <col min="6919" max="6919" width="9.25" style="2" customWidth="1"/>
    <col min="6920" max="6920" width="9.5" style="2" customWidth="1"/>
    <col min="6921" max="6922" width="8.875" style="2" customWidth="1"/>
    <col min="6923" max="6923" width="8.625" style="2" customWidth="1"/>
    <col min="6924" max="6926" width="9" style="2"/>
    <col min="6927" max="6927" width="8.875" style="2" customWidth="1"/>
    <col min="6928" max="7169" width="9" style="2"/>
    <col min="7170" max="7170" width="10.25" style="2" customWidth="1"/>
    <col min="7171" max="7171" width="9.75" style="2" customWidth="1"/>
    <col min="7172" max="7172" width="8.875" style="2" customWidth="1"/>
    <col min="7173" max="7173" width="9.5" style="2" customWidth="1"/>
    <col min="7174" max="7174" width="8.5" style="2" customWidth="1"/>
    <col min="7175" max="7175" width="9.25" style="2" customWidth="1"/>
    <col min="7176" max="7176" width="9.5" style="2" customWidth="1"/>
    <col min="7177" max="7178" width="8.875" style="2" customWidth="1"/>
    <col min="7179" max="7179" width="8.625" style="2" customWidth="1"/>
    <col min="7180" max="7182" width="9" style="2"/>
    <col min="7183" max="7183" width="8.875" style="2" customWidth="1"/>
    <col min="7184" max="7425" width="9" style="2"/>
    <col min="7426" max="7426" width="10.25" style="2" customWidth="1"/>
    <col min="7427" max="7427" width="9.75" style="2" customWidth="1"/>
    <col min="7428" max="7428" width="8.875" style="2" customWidth="1"/>
    <col min="7429" max="7429" width="9.5" style="2" customWidth="1"/>
    <col min="7430" max="7430" width="8.5" style="2" customWidth="1"/>
    <col min="7431" max="7431" width="9.25" style="2" customWidth="1"/>
    <col min="7432" max="7432" width="9.5" style="2" customWidth="1"/>
    <col min="7433" max="7434" width="8.875" style="2" customWidth="1"/>
    <col min="7435" max="7435" width="8.625" style="2" customWidth="1"/>
    <col min="7436" max="7438" width="9" style="2"/>
    <col min="7439" max="7439" width="8.875" style="2" customWidth="1"/>
    <col min="7440" max="7681" width="9" style="2"/>
    <col min="7682" max="7682" width="10.25" style="2" customWidth="1"/>
    <col min="7683" max="7683" width="9.75" style="2" customWidth="1"/>
    <col min="7684" max="7684" width="8.875" style="2" customWidth="1"/>
    <col min="7685" max="7685" width="9.5" style="2" customWidth="1"/>
    <col min="7686" max="7686" width="8.5" style="2" customWidth="1"/>
    <col min="7687" max="7687" width="9.25" style="2" customWidth="1"/>
    <col min="7688" max="7688" width="9.5" style="2" customWidth="1"/>
    <col min="7689" max="7690" width="8.875" style="2" customWidth="1"/>
    <col min="7691" max="7691" width="8.625" style="2" customWidth="1"/>
    <col min="7692" max="7694" width="9" style="2"/>
    <col min="7695" max="7695" width="8.875" style="2" customWidth="1"/>
    <col min="7696" max="7937" width="9" style="2"/>
    <col min="7938" max="7938" width="10.25" style="2" customWidth="1"/>
    <col min="7939" max="7939" width="9.75" style="2" customWidth="1"/>
    <col min="7940" max="7940" width="8.875" style="2" customWidth="1"/>
    <col min="7941" max="7941" width="9.5" style="2" customWidth="1"/>
    <col min="7942" max="7942" width="8.5" style="2" customWidth="1"/>
    <col min="7943" max="7943" width="9.25" style="2" customWidth="1"/>
    <col min="7944" max="7944" width="9.5" style="2" customWidth="1"/>
    <col min="7945" max="7946" width="8.875" style="2" customWidth="1"/>
    <col min="7947" max="7947" width="8.625" style="2" customWidth="1"/>
    <col min="7948" max="7950" width="9" style="2"/>
    <col min="7951" max="7951" width="8.875" style="2" customWidth="1"/>
    <col min="7952" max="8193" width="9" style="2"/>
    <col min="8194" max="8194" width="10.25" style="2" customWidth="1"/>
    <col min="8195" max="8195" width="9.75" style="2" customWidth="1"/>
    <col min="8196" max="8196" width="8.875" style="2" customWidth="1"/>
    <col min="8197" max="8197" width="9.5" style="2" customWidth="1"/>
    <col min="8198" max="8198" width="8.5" style="2" customWidth="1"/>
    <col min="8199" max="8199" width="9.25" style="2" customWidth="1"/>
    <col min="8200" max="8200" width="9.5" style="2" customWidth="1"/>
    <col min="8201" max="8202" width="8.875" style="2" customWidth="1"/>
    <col min="8203" max="8203" width="8.625" style="2" customWidth="1"/>
    <col min="8204" max="8206" width="9" style="2"/>
    <col min="8207" max="8207" width="8.875" style="2" customWidth="1"/>
    <col min="8208" max="8449" width="9" style="2"/>
    <col min="8450" max="8450" width="10.25" style="2" customWidth="1"/>
    <col min="8451" max="8451" width="9.75" style="2" customWidth="1"/>
    <col min="8452" max="8452" width="8.875" style="2" customWidth="1"/>
    <col min="8453" max="8453" width="9.5" style="2" customWidth="1"/>
    <col min="8454" max="8454" width="8.5" style="2" customWidth="1"/>
    <col min="8455" max="8455" width="9.25" style="2" customWidth="1"/>
    <col min="8456" max="8456" width="9.5" style="2" customWidth="1"/>
    <col min="8457" max="8458" width="8.875" style="2" customWidth="1"/>
    <col min="8459" max="8459" width="8.625" style="2" customWidth="1"/>
    <col min="8460" max="8462" width="9" style="2"/>
    <col min="8463" max="8463" width="8.875" style="2" customWidth="1"/>
    <col min="8464" max="8705" width="9" style="2"/>
    <col min="8706" max="8706" width="10.25" style="2" customWidth="1"/>
    <col min="8707" max="8707" width="9.75" style="2" customWidth="1"/>
    <col min="8708" max="8708" width="8.875" style="2" customWidth="1"/>
    <col min="8709" max="8709" width="9.5" style="2" customWidth="1"/>
    <col min="8710" max="8710" width="8.5" style="2" customWidth="1"/>
    <col min="8711" max="8711" width="9.25" style="2" customWidth="1"/>
    <col min="8712" max="8712" width="9.5" style="2" customWidth="1"/>
    <col min="8713" max="8714" width="8.875" style="2" customWidth="1"/>
    <col min="8715" max="8715" width="8.625" style="2" customWidth="1"/>
    <col min="8716" max="8718" width="9" style="2"/>
    <col min="8719" max="8719" width="8.875" style="2" customWidth="1"/>
    <col min="8720" max="8961" width="9" style="2"/>
    <col min="8962" max="8962" width="10.25" style="2" customWidth="1"/>
    <col min="8963" max="8963" width="9.75" style="2" customWidth="1"/>
    <col min="8964" max="8964" width="8.875" style="2" customWidth="1"/>
    <col min="8965" max="8965" width="9.5" style="2" customWidth="1"/>
    <col min="8966" max="8966" width="8.5" style="2" customWidth="1"/>
    <col min="8967" max="8967" width="9.25" style="2" customWidth="1"/>
    <col min="8968" max="8968" width="9.5" style="2" customWidth="1"/>
    <col min="8969" max="8970" width="8.875" style="2" customWidth="1"/>
    <col min="8971" max="8971" width="8.625" style="2" customWidth="1"/>
    <col min="8972" max="8974" width="9" style="2"/>
    <col min="8975" max="8975" width="8.875" style="2" customWidth="1"/>
    <col min="8976" max="9217" width="9" style="2"/>
    <col min="9218" max="9218" width="10.25" style="2" customWidth="1"/>
    <col min="9219" max="9219" width="9.75" style="2" customWidth="1"/>
    <col min="9220" max="9220" width="8.875" style="2" customWidth="1"/>
    <col min="9221" max="9221" width="9.5" style="2" customWidth="1"/>
    <col min="9222" max="9222" width="8.5" style="2" customWidth="1"/>
    <col min="9223" max="9223" width="9.25" style="2" customWidth="1"/>
    <col min="9224" max="9224" width="9.5" style="2" customWidth="1"/>
    <col min="9225" max="9226" width="8.875" style="2" customWidth="1"/>
    <col min="9227" max="9227" width="8.625" style="2" customWidth="1"/>
    <col min="9228" max="9230" width="9" style="2"/>
    <col min="9231" max="9231" width="8.875" style="2" customWidth="1"/>
    <col min="9232" max="9473" width="9" style="2"/>
    <col min="9474" max="9474" width="10.25" style="2" customWidth="1"/>
    <col min="9475" max="9475" width="9.75" style="2" customWidth="1"/>
    <col min="9476" max="9476" width="8.875" style="2" customWidth="1"/>
    <col min="9477" max="9477" width="9.5" style="2" customWidth="1"/>
    <col min="9478" max="9478" width="8.5" style="2" customWidth="1"/>
    <col min="9479" max="9479" width="9.25" style="2" customWidth="1"/>
    <col min="9480" max="9480" width="9.5" style="2" customWidth="1"/>
    <col min="9481" max="9482" width="8.875" style="2" customWidth="1"/>
    <col min="9483" max="9483" width="8.625" style="2" customWidth="1"/>
    <col min="9484" max="9486" width="9" style="2"/>
    <col min="9487" max="9487" width="8.875" style="2" customWidth="1"/>
    <col min="9488" max="9729" width="9" style="2"/>
    <col min="9730" max="9730" width="10.25" style="2" customWidth="1"/>
    <col min="9731" max="9731" width="9.75" style="2" customWidth="1"/>
    <col min="9732" max="9732" width="8.875" style="2" customWidth="1"/>
    <col min="9733" max="9733" width="9.5" style="2" customWidth="1"/>
    <col min="9734" max="9734" width="8.5" style="2" customWidth="1"/>
    <col min="9735" max="9735" width="9.25" style="2" customWidth="1"/>
    <col min="9736" max="9736" width="9.5" style="2" customWidth="1"/>
    <col min="9737" max="9738" width="8.875" style="2" customWidth="1"/>
    <col min="9739" max="9739" width="8.625" style="2" customWidth="1"/>
    <col min="9740" max="9742" width="9" style="2"/>
    <col min="9743" max="9743" width="8.875" style="2" customWidth="1"/>
    <col min="9744" max="9985" width="9" style="2"/>
    <col min="9986" max="9986" width="10.25" style="2" customWidth="1"/>
    <col min="9987" max="9987" width="9.75" style="2" customWidth="1"/>
    <col min="9988" max="9988" width="8.875" style="2" customWidth="1"/>
    <col min="9989" max="9989" width="9.5" style="2" customWidth="1"/>
    <col min="9990" max="9990" width="8.5" style="2" customWidth="1"/>
    <col min="9991" max="9991" width="9.25" style="2" customWidth="1"/>
    <col min="9992" max="9992" width="9.5" style="2" customWidth="1"/>
    <col min="9993" max="9994" width="8.875" style="2" customWidth="1"/>
    <col min="9995" max="9995" width="8.625" style="2" customWidth="1"/>
    <col min="9996" max="9998" width="9" style="2"/>
    <col min="9999" max="9999" width="8.875" style="2" customWidth="1"/>
    <col min="10000" max="10241" width="9" style="2"/>
    <col min="10242" max="10242" width="10.25" style="2" customWidth="1"/>
    <col min="10243" max="10243" width="9.75" style="2" customWidth="1"/>
    <col min="10244" max="10244" width="8.875" style="2" customWidth="1"/>
    <col min="10245" max="10245" width="9.5" style="2" customWidth="1"/>
    <col min="10246" max="10246" width="8.5" style="2" customWidth="1"/>
    <col min="10247" max="10247" width="9.25" style="2" customWidth="1"/>
    <col min="10248" max="10248" width="9.5" style="2" customWidth="1"/>
    <col min="10249" max="10250" width="8.875" style="2" customWidth="1"/>
    <col min="10251" max="10251" width="8.625" style="2" customWidth="1"/>
    <col min="10252" max="10254" width="9" style="2"/>
    <col min="10255" max="10255" width="8.875" style="2" customWidth="1"/>
    <col min="10256" max="10497" width="9" style="2"/>
    <col min="10498" max="10498" width="10.25" style="2" customWidth="1"/>
    <col min="10499" max="10499" width="9.75" style="2" customWidth="1"/>
    <col min="10500" max="10500" width="8.875" style="2" customWidth="1"/>
    <col min="10501" max="10501" width="9.5" style="2" customWidth="1"/>
    <col min="10502" max="10502" width="8.5" style="2" customWidth="1"/>
    <col min="10503" max="10503" width="9.25" style="2" customWidth="1"/>
    <col min="10504" max="10504" width="9.5" style="2" customWidth="1"/>
    <col min="10505" max="10506" width="8.875" style="2" customWidth="1"/>
    <col min="10507" max="10507" width="8.625" style="2" customWidth="1"/>
    <col min="10508" max="10510" width="9" style="2"/>
    <col min="10511" max="10511" width="8.875" style="2" customWidth="1"/>
    <col min="10512" max="10753" width="9" style="2"/>
    <col min="10754" max="10754" width="10.25" style="2" customWidth="1"/>
    <col min="10755" max="10755" width="9.75" style="2" customWidth="1"/>
    <col min="10756" max="10756" width="8.875" style="2" customWidth="1"/>
    <col min="10757" max="10757" width="9.5" style="2" customWidth="1"/>
    <col min="10758" max="10758" width="8.5" style="2" customWidth="1"/>
    <col min="10759" max="10759" width="9.25" style="2" customWidth="1"/>
    <col min="10760" max="10760" width="9.5" style="2" customWidth="1"/>
    <col min="10761" max="10762" width="8.875" style="2" customWidth="1"/>
    <col min="10763" max="10763" width="8.625" style="2" customWidth="1"/>
    <col min="10764" max="10766" width="9" style="2"/>
    <col min="10767" max="10767" width="8.875" style="2" customWidth="1"/>
    <col min="10768" max="11009" width="9" style="2"/>
    <col min="11010" max="11010" width="10.25" style="2" customWidth="1"/>
    <col min="11011" max="11011" width="9.75" style="2" customWidth="1"/>
    <col min="11012" max="11012" width="8.875" style="2" customWidth="1"/>
    <col min="11013" max="11013" width="9.5" style="2" customWidth="1"/>
    <col min="11014" max="11014" width="8.5" style="2" customWidth="1"/>
    <col min="11015" max="11015" width="9.25" style="2" customWidth="1"/>
    <col min="11016" max="11016" width="9.5" style="2" customWidth="1"/>
    <col min="11017" max="11018" width="8.875" style="2" customWidth="1"/>
    <col min="11019" max="11019" width="8.625" style="2" customWidth="1"/>
    <col min="11020" max="11022" width="9" style="2"/>
    <col min="11023" max="11023" width="8.875" style="2" customWidth="1"/>
    <col min="11024" max="11265" width="9" style="2"/>
    <col min="11266" max="11266" width="10.25" style="2" customWidth="1"/>
    <col min="11267" max="11267" width="9.75" style="2" customWidth="1"/>
    <col min="11268" max="11268" width="8.875" style="2" customWidth="1"/>
    <col min="11269" max="11269" width="9.5" style="2" customWidth="1"/>
    <col min="11270" max="11270" width="8.5" style="2" customWidth="1"/>
    <col min="11271" max="11271" width="9.25" style="2" customWidth="1"/>
    <col min="11272" max="11272" width="9.5" style="2" customWidth="1"/>
    <col min="11273" max="11274" width="8.875" style="2" customWidth="1"/>
    <col min="11275" max="11275" width="8.625" style="2" customWidth="1"/>
    <col min="11276" max="11278" width="9" style="2"/>
    <col min="11279" max="11279" width="8.875" style="2" customWidth="1"/>
    <col min="11280" max="11521" width="9" style="2"/>
    <col min="11522" max="11522" width="10.25" style="2" customWidth="1"/>
    <col min="11523" max="11523" width="9.75" style="2" customWidth="1"/>
    <col min="11524" max="11524" width="8.875" style="2" customWidth="1"/>
    <col min="11525" max="11525" width="9.5" style="2" customWidth="1"/>
    <col min="11526" max="11526" width="8.5" style="2" customWidth="1"/>
    <col min="11527" max="11527" width="9.25" style="2" customWidth="1"/>
    <col min="11528" max="11528" width="9.5" style="2" customWidth="1"/>
    <col min="11529" max="11530" width="8.875" style="2" customWidth="1"/>
    <col min="11531" max="11531" width="8.625" style="2" customWidth="1"/>
    <col min="11532" max="11534" width="9" style="2"/>
    <col min="11535" max="11535" width="8.875" style="2" customWidth="1"/>
    <col min="11536" max="11777" width="9" style="2"/>
    <col min="11778" max="11778" width="10.25" style="2" customWidth="1"/>
    <col min="11779" max="11779" width="9.75" style="2" customWidth="1"/>
    <col min="11780" max="11780" width="8.875" style="2" customWidth="1"/>
    <col min="11781" max="11781" width="9.5" style="2" customWidth="1"/>
    <col min="11782" max="11782" width="8.5" style="2" customWidth="1"/>
    <col min="11783" max="11783" width="9.25" style="2" customWidth="1"/>
    <col min="11784" max="11784" width="9.5" style="2" customWidth="1"/>
    <col min="11785" max="11786" width="8.875" style="2" customWidth="1"/>
    <col min="11787" max="11787" width="8.625" style="2" customWidth="1"/>
    <col min="11788" max="11790" width="9" style="2"/>
    <col min="11791" max="11791" width="8.875" style="2" customWidth="1"/>
    <col min="11792" max="12033" width="9" style="2"/>
    <col min="12034" max="12034" width="10.25" style="2" customWidth="1"/>
    <col min="12035" max="12035" width="9.75" style="2" customWidth="1"/>
    <col min="12036" max="12036" width="8.875" style="2" customWidth="1"/>
    <col min="12037" max="12037" width="9.5" style="2" customWidth="1"/>
    <col min="12038" max="12038" width="8.5" style="2" customWidth="1"/>
    <col min="12039" max="12039" width="9.25" style="2" customWidth="1"/>
    <col min="12040" max="12040" width="9.5" style="2" customWidth="1"/>
    <col min="12041" max="12042" width="8.875" style="2" customWidth="1"/>
    <col min="12043" max="12043" width="8.625" style="2" customWidth="1"/>
    <col min="12044" max="12046" width="9" style="2"/>
    <col min="12047" max="12047" width="8.875" style="2" customWidth="1"/>
    <col min="12048" max="12289" width="9" style="2"/>
    <col min="12290" max="12290" width="10.25" style="2" customWidth="1"/>
    <col min="12291" max="12291" width="9.75" style="2" customWidth="1"/>
    <col min="12292" max="12292" width="8.875" style="2" customWidth="1"/>
    <col min="12293" max="12293" width="9.5" style="2" customWidth="1"/>
    <col min="12294" max="12294" width="8.5" style="2" customWidth="1"/>
    <col min="12295" max="12295" width="9.25" style="2" customWidth="1"/>
    <col min="12296" max="12296" width="9.5" style="2" customWidth="1"/>
    <col min="12297" max="12298" width="8.875" style="2" customWidth="1"/>
    <col min="12299" max="12299" width="8.625" style="2" customWidth="1"/>
    <col min="12300" max="12302" width="9" style="2"/>
    <col min="12303" max="12303" width="8.875" style="2" customWidth="1"/>
    <col min="12304" max="12545" width="9" style="2"/>
    <col min="12546" max="12546" width="10.25" style="2" customWidth="1"/>
    <col min="12547" max="12547" width="9.75" style="2" customWidth="1"/>
    <col min="12548" max="12548" width="8.875" style="2" customWidth="1"/>
    <col min="12549" max="12549" width="9.5" style="2" customWidth="1"/>
    <col min="12550" max="12550" width="8.5" style="2" customWidth="1"/>
    <col min="12551" max="12551" width="9.25" style="2" customWidth="1"/>
    <col min="12552" max="12552" width="9.5" style="2" customWidth="1"/>
    <col min="12553" max="12554" width="8.875" style="2" customWidth="1"/>
    <col min="12555" max="12555" width="8.625" style="2" customWidth="1"/>
    <col min="12556" max="12558" width="9" style="2"/>
    <col min="12559" max="12559" width="8.875" style="2" customWidth="1"/>
    <col min="12560" max="12801" width="9" style="2"/>
    <col min="12802" max="12802" width="10.25" style="2" customWidth="1"/>
    <col min="12803" max="12803" width="9.75" style="2" customWidth="1"/>
    <col min="12804" max="12804" width="8.875" style="2" customWidth="1"/>
    <col min="12805" max="12805" width="9.5" style="2" customWidth="1"/>
    <col min="12806" max="12806" width="8.5" style="2" customWidth="1"/>
    <col min="12807" max="12807" width="9.25" style="2" customWidth="1"/>
    <col min="12808" max="12808" width="9.5" style="2" customWidth="1"/>
    <col min="12809" max="12810" width="8.875" style="2" customWidth="1"/>
    <col min="12811" max="12811" width="8.625" style="2" customWidth="1"/>
    <col min="12812" max="12814" width="9" style="2"/>
    <col min="12815" max="12815" width="8.875" style="2" customWidth="1"/>
    <col min="12816" max="13057" width="9" style="2"/>
    <col min="13058" max="13058" width="10.25" style="2" customWidth="1"/>
    <col min="13059" max="13059" width="9.75" style="2" customWidth="1"/>
    <col min="13060" max="13060" width="8.875" style="2" customWidth="1"/>
    <col min="13061" max="13061" width="9.5" style="2" customWidth="1"/>
    <col min="13062" max="13062" width="8.5" style="2" customWidth="1"/>
    <col min="13063" max="13063" width="9.25" style="2" customWidth="1"/>
    <col min="13064" max="13064" width="9.5" style="2" customWidth="1"/>
    <col min="13065" max="13066" width="8.875" style="2" customWidth="1"/>
    <col min="13067" max="13067" width="8.625" style="2" customWidth="1"/>
    <col min="13068" max="13070" width="9" style="2"/>
    <col min="13071" max="13071" width="8.875" style="2" customWidth="1"/>
    <col min="13072" max="13313" width="9" style="2"/>
    <col min="13314" max="13314" width="10.25" style="2" customWidth="1"/>
    <col min="13315" max="13315" width="9.75" style="2" customWidth="1"/>
    <col min="13316" max="13316" width="8.875" style="2" customWidth="1"/>
    <col min="13317" max="13317" width="9.5" style="2" customWidth="1"/>
    <col min="13318" max="13318" width="8.5" style="2" customWidth="1"/>
    <col min="13319" max="13319" width="9.25" style="2" customWidth="1"/>
    <col min="13320" max="13320" width="9.5" style="2" customWidth="1"/>
    <col min="13321" max="13322" width="8.875" style="2" customWidth="1"/>
    <col min="13323" max="13323" width="8.625" style="2" customWidth="1"/>
    <col min="13324" max="13326" width="9" style="2"/>
    <col min="13327" max="13327" width="8.875" style="2" customWidth="1"/>
    <col min="13328" max="13569" width="9" style="2"/>
    <col min="13570" max="13570" width="10.25" style="2" customWidth="1"/>
    <col min="13571" max="13571" width="9.75" style="2" customWidth="1"/>
    <col min="13572" max="13572" width="8.875" style="2" customWidth="1"/>
    <col min="13573" max="13573" width="9.5" style="2" customWidth="1"/>
    <col min="13574" max="13574" width="8.5" style="2" customWidth="1"/>
    <col min="13575" max="13575" width="9.25" style="2" customWidth="1"/>
    <col min="13576" max="13576" width="9.5" style="2" customWidth="1"/>
    <col min="13577" max="13578" width="8.875" style="2" customWidth="1"/>
    <col min="13579" max="13579" width="8.625" style="2" customWidth="1"/>
    <col min="13580" max="13582" width="9" style="2"/>
    <col min="13583" max="13583" width="8.875" style="2" customWidth="1"/>
    <col min="13584" max="13825" width="9" style="2"/>
    <col min="13826" max="13826" width="10.25" style="2" customWidth="1"/>
    <col min="13827" max="13827" width="9.75" style="2" customWidth="1"/>
    <col min="13828" max="13828" width="8.875" style="2" customWidth="1"/>
    <col min="13829" max="13829" width="9.5" style="2" customWidth="1"/>
    <col min="13830" max="13830" width="8.5" style="2" customWidth="1"/>
    <col min="13831" max="13831" width="9.25" style="2" customWidth="1"/>
    <col min="13832" max="13832" width="9.5" style="2" customWidth="1"/>
    <col min="13833" max="13834" width="8.875" style="2" customWidth="1"/>
    <col min="13835" max="13835" width="8.625" style="2" customWidth="1"/>
    <col min="13836" max="13838" width="9" style="2"/>
    <col min="13839" max="13839" width="8.875" style="2" customWidth="1"/>
    <col min="13840" max="14081" width="9" style="2"/>
    <col min="14082" max="14082" width="10.25" style="2" customWidth="1"/>
    <col min="14083" max="14083" width="9.75" style="2" customWidth="1"/>
    <col min="14084" max="14084" width="8.875" style="2" customWidth="1"/>
    <col min="14085" max="14085" width="9.5" style="2" customWidth="1"/>
    <col min="14086" max="14086" width="8.5" style="2" customWidth="1"/>
    <col min="14087" max="14087" width="9.25" style="2" customWidth="1"/>
    <col min="14088" max="14088" width="9.5" style="2" customWidth="1"/>
    <col min="14089" max="14090" width="8.875" style="2" customWidth="1"/>
    <col min="14091" max="14091" width="8.625" style="2" customWidth="1"/>
    <col min="14092" max="14094" width="9" style="2"/>
    <col min="14095" max="14095" width="8.875" style="2" customWidth="1"/>
    <col min="14096" max="14337" width="9" style="2"/>
    <col min="14338" max="14338" width="10.25" style="2" customWidth="1"/>
    <col min="14339" max="14339" width="9.75" style="2" customWidth="1"/>
    <col min="14340" max="14340" width="8.875" style="2" customWidth="1"/>
    <col min="14341" max="14341" width="9.5" style="2" customWidth="1"/>
    <col min="14342" max="14342" width="8.5" style="2" customWidth="1"/>
    <col min="14343" max="14343" width="9.25" style="2" customWidth="1"/>
    <col min="14344" max="14344" width="9.5" style="2" customWidth="1"/>
    <col min="14345" max="14346" width="8.875" style="2" customWidth="1"/>
    <col min="14347" max="14347" width="8.625" style="2" customWidth="1"/>
    <col min="14348" max="14350" width="9" style="2"/>
    <col min="14351" max="14351" width="8.875" style="2" customWidth="1"/>
    <col min="14352" max="14593" width="9" style="2"/>
    <col min="14594" max="14594" width="10.25" style="2" customWidth="1"/>
    <col min="14595" max="14595" width="9.75" style="2" customWidth="1"/>
    <col min="14596" max="14596" width="8.875" style="2" customWidth="1"/>
    <col min="14597" max="14597" width="9.5" style="2" customWidth="1"/>
    <col min="14598" max="14598" width="8.5" style="2" customWidth="1"/>
    <col min="14599" max="14599" width="9.25" style="2" customWidth="1"/>
    <col min="14600" max="14600" width="9.5" style="2" customWidth="1"/>
    <col min="14601" max="14602" width="8.875" style="2" customWidth="1"/>
    <col min="14603" max="14603" width="8.625" style="2" customWidth="1"/>
    <col min="14604" max="14606" width="9" style="2"/>
    <col min="14607" max="14607" width="8.875" style="2" customWidth="1"/>
    <col min="14608" max="14849" width="9" style="2"/>
    <col min="14850" max="14850" width="10.25" style="2" customWidth="1"/>
    <col min="14851" max="14851" width="9.75" style="2" customWidth="1"/>
    <col min="14852" max="14852" width="8.875" style="2" customWidth="1"/>
    <col min="14853" max="14853" width="9.5" style="2" customWidth="1"/>
    <col min="14854" max="14854" width="8.5" style="2" customWidth="1"/>
    <col min="14855" max="14855" width="9.25" style="2" customWidth="1"/>
    <col min="14856" max="14856" width="9.5" style="2" customWidth="1"/>
    <col min="14857" max="14858" width="8.875" style="2" customWidth="1"/>
    <col min="14859" max="14859" width="8.625" style="2" customWidth="1"/>
    <col min="14860" max="14862" width="9" style="2"/>
    <col min="14863" max="14863" width="8.875" style="2" customWidth="1"/>
    <col min="14864" max="15105" width="9" style="2"/>
    <col min="15106" max="15106" width="10.25" style="2" customWidth="1"/>
    <col min="15107" max="15107" width="9.75" style="2" customWidth="1"/>
    <col min="15108" max="15108" width="8.875" style="2" customWidth="1"/>
    <col min="15109" max="15109" width="9.5" style="2" customWidth="1"/>
    <col min="15110" max="15110" width="8.5" style="2" customWidth="1"/>
    <col min="15111" max="15111" width="9.25" style="2" customWidth="1"/>
    <col min="15112" max="15112" width="9.5" style="2" customWidth="1"/>
    <col min="15113" max="15114" width="8.875" style="2" customWidth="1"/>
    <col min="15115" max="15115" width="8.625" style="2" customWidth="1"/>
    <col min="15116" max="15118" width="9" style="2"/>
    <col min="15119" max="15119" width="8.875" style="2" customWidth="1"/>
    <col min="15120" max="15361" width="9" style="2"/>
    <col min="15362" max="15362" width="10.25" style="2" customWidth="1"/>
    <col min="15363" max="15363" width="9.75" style="2" customWidth="1"/>
    <col min="15364" max="15364" width="8.875" style="2" customWidth="1"/>
    <col min="15365" max="15365" width="9.5" style="2" customWidth="1"/>
    <col min="15366" max="15366" width="8.5" style="2" customWidth="1"/>
    <col min="15367" max="15367" width="9.25" style="2" customWidth="1"/>
    <col min="15368" max="15368" width="9.5" style="2" customWidth="1"/>
    <col min="15369" max="15370" width="8.875" style="2" customWidth="1"/>
    <col min="15371" max="15371" width="8.625" style="2" customWidth="1"/>
    <col min="15372" max="15374" width="9" style="2"/>
    <col min="15375" max="15375" width="8.875" style="2" customWidth="1"/>
    <col min="15376" max="15617" width="9" style="2"/>
    <col min="15618" max="15618" width="10.25" style="2" customWidth="1"/>
    <col min="15619" max="15619" width="9.75" style="2" customWidth="1"/>
    <col min="15620" max="15620" width="8.875" style="2" customWidth="1"/>
    <col min="15621" max="15621" width="9.5" style="2" customWidth="1"/>
    <col min="15622" max="15622" width="8.5" style="2" customWidth="1"/>
    <col min="15623" max="15623" width="9.25" style="2" customWidth="1"/>
    <col min="15624" max="15624" width="9.5" style="2" customWidth="1"/>
    <col min="15625" max="15626" width="8.875" style="2" customWidth="1"/>
    <col min="15627" max="15627" width="8.625" style="2" customWidth="1"/>
    <col min="15628" max="15630" width="9" style="2"/>
    <col min="15631" max="15631" width="8.875" style="2" customWidth="1"/>
    <col min="15632" max="15873" width="9" style="2"/>
    <col min="15874" max="15874" width="10.25" style="2" customWidth="1"/>
    <col min="15875" max="15875" width="9.75" style="2" customWidth="1"/>
    <col min="15876" max="15876" width="8.875" style="2" customWidth="1"/>
    <col min="15877" max="15877" width="9.5" style="2" customWidth="1"/>
    <col min="15878" max="15878" width="8.5" style="2" customWidth="1"/>
    <col min="15879" max="15879" width="9.25" style="2" customWidth="1"/>
    <col min="15880" max="15880" width="9.5" style="2" customWidth="1"/>
    <col min="15881" max="15882" width="8.875" style="2" customWidth="1"/>
    <col min="15883" max="15883" width="8.625" style="2" customWidth="1"/>
    <col min="15884" max="15886" width="9" style="2"/>
    <col min="15887" max="15887" width="8.875" style="2" customWidth="1"/>
    <col min="15888" max="16129" width="9" style="2"/>
    <col min="16130" max="16130" width="10.25" style="2" customWidth="1"/>
    <col min="16131" max="16131" width="9.75" style="2" customWidth="1"/>
    <col min="16132" max="16132" width="8.875" style="2" customWidth="1"/>
    <col min="16133" max="16133" width="9.5" style="2" customWidth="1"/>
    <col min="16134" max="16134" width="8.5" style="2" customWidth="1"/>
    <col min="16135" max="16135" width="9.25" style="2" customWidth="1"/>
    <col min="16136" max="16136" width="9.5" style="2" customWidth="1"/>
    <col min="16137" max="16138" width="8.875" style="2" customWidth="1"/>
    <col min="16139" max="16139" width="8.625" style="2" customWidth="1"/>
    <col min="16140" max="16142" width="9" style="2"/>
    <col min="16143" max="16143" width="8.875" style="2" customWidth="1"/>
    <col min="16144" max="16384" width="9" style="2"/>
  </cols>
  <sheetData>
    <row r="2" spans="1:19">
      <c r="A2" s="151" t="s">
        <v>68</v>
      </c>
      <c r="B2" s="151" t="s">
        <v>69</v>
      </c>
      <c r="C2" s="151"/>
      <c r="D2" s="151"/>
    </row>
    <row r="4" spans="1:19" ht="15" thickBot="1">
      <c r="A4" s="588"/>
      <c r="B4" s="591" t="s">
        <v>70</v>
      </c>
      <c r="C4" s="592"/>
      <c r="D4" s="592"/>
      <c r="E4" s="592"/>
      <c r="F4" s="592"/>
      <c r="G4" s="592"/>
      <c r="H4" s="592"/>
      <c r="I4" s="592"/>
      <c r="J4" s="593"/>
      <c r="K4" s="594" t="s">
        <v>71</v>
      </c>
      <c r="L4" s="595"/>
      <c r="M4" s="595"/>
      <c r="N4" s="595"/>
      <c r="O4" s="595"/>
      <c r="P4" s="595"/>
      <c r="Q4" s="595"/>
      <c r="R4" s="596"/>
    </row>
    <row r="5" spans="1:19" ht="15" thickBot="1">
      <c r="A5" s="589"/>
      <c r="B5" s="597" t="s">
        <v>72</v>
      </c>
      <c r="C5" s="598"/>
      <c r="D5" s="599"/>
      <c r="E5" s="597" t="s">
        <v>93</v>
      </c>
      <c r="F5" s="598"/>
      <c r="G5" s="599"/>
      <c r="H5" s="597" t="s">
        <v>93</v>
      </c>
      <c r="I5" s="598"/>
      <c r="J5" s="599"/>
      <c r="K5" s="600" t="s">
        <v>94</v>
      </c>
      <c r="L5" s="601"/>
      <c r="M5" s="601"/>
      <c r="N5" s="602"/>
      <c r="O5" s="600" t="s">
        <v>95</v>
      </c>
      <c r="P5" s="603"/>
      <c r="Q5" s="603"/>
      <c r="R5" s="604"/>
    </row>
    <row r="6" spans="1:19" ht="57.75" thickBot="1">
      <c r="A6" s="590"/>
      <c r="B6" s="152" t="s">
        <v>76</v>
      </c>
      <c r="C6" s="169" t="s">
        <v>76</v>
      </c>
      <c r="D6" s="170" t="s">
        <v>76</v>
      </c>
      <c r="E6" s="171" t="s">
        <v>76</v>
      </c>
      <c r="F6" s="169" t="s">
        <v>76</v>
      </c>
      <c r="G6" s="172" t="s">
        <v>76</v>
      </c>
      <c r="H6" s="171" t="s">
        <v>77</v>
      </c>
      <c r="I6" s="169" t="s">
        <v>77</v>
      </c>
      <c r="J6" s="170" t="s">
        <v>77</v>
      </c>
      <c r="K6" s="171" t="s">
        <v>76</v>
      </c>
      <c r="L6" s="169" t="s">
        <v>76</v>
      </c>
      <c r="M6" s="172" t="s">
        <v>76</v>
      </c>
      <c r="N6" s="173" t="s">
        <v>78</v>
      </c>
      <c r="O6" s="171" t="s">
        <v>77</v>
      </c>
      <c r="P6" s="169" t="s">
        <v>77</v>
      </c>
      <c r="Q6" s="172" t="s">
        <v>77</v>
      </c>
      <c r="R6" s="173" t="s">
        <v>78</v>
      </c>
    </row>
    <row r="7" spans="1:19" ht="15" thickBot="1">
      <c r="A7" s="174"/>
      <c r="B7" s="175" t="s">
        <v>56</v>
      </c>
      <c r="C7" s="176" t="s">
        <v>10</v>
      </c>
      <c r="D7" s="177" t="s">
        <v>11</v>
      </c>
      <c r="E7" s="175" t="s">
        <v>56</v>
      </c>
      <c r="F7" s="176" t="s">
        <v>10</v>
      </c>
      <c r="G7" s="177" t="s">
        <v>11</v>
      </c>
      <c r="H7" s="178" t="s">
        <v>56</v>
      </c>
      <c r="I7" s="176" t="s">
        <v>10</v>
      </c>
      <c r="J7" s="179" t="s">
        <v>11</v>
      </c>
      <c r="K7" s="175" t="s">
        <v>56</v>
      </c>
      <c r="L7" s="176" t="s">
        <v>10</v>
      </c>
      <c r="M7" s="177" t="s">
        <v>11</v>
      </c>
      <c r="N7" s="153" t="s">
        <v>57</v>
      </c>
      <c r="O7" s="262" t="s">
        <v>56</v>
      </c>
      <c r="P7" s="176" t="s">
        <v>10</v>
      </c>
      <c r="Q7" s="263" t="s">
        <v>11</v>
      </c>
      <c r="R7" s="180" t="s">
        <v>57</v>
      </c>
    </row>
    <row r="8" spans="1:19">
      <c r="A8" s="154" t="s">
        <v>15</v>
      </c>
      <c r="B8" s="264">
        <v>106636</v>
      </c>
      <c r="C8" s="265">
        <v>3768.0577052000003</v>
      </c>
      <c r="D8" s="266">
        <v>4199.7</v>
      </c>
      <c r="E8" s="264">
        <v>12418</v>
      </c>
      <c r="F8" s="265">
        <v>438.79872260000002</v>
      </c>
      <c r="G8" s="266">
        <v>489.6</v>
      </c>
      <c r="H8" s="267"/>
      <c r="I8" s="268"/>
      <c r="J8" s="269"/>
      <c r="K8" s="270"/>
      <c r="L8" s="271"/>
      <c r="M8" s="272"/>
      <c r="N8" s="185"/>
      <c r="O8" s="273">
        <v>1302.02</v>
      </c>
      <c r="P8" s="274">
        <v>46.007788114</v>
      </c>
      <c r="Q8" s="275">
        <v>51.93</v>
      </c>
      <c r="R8" s="276">
        <v>3.9884179966513569E-2</v>
      </c>
    </row>
    <row r="9" spans="1:19">
      <c r="A9" s="154" t="s">
        <v>96</v>
      </c>
      <c r="B9" s="247">
        <v>41053</v>
      </c>
      <c r="C9" s="248">
        <v>1451.6</v>
      </c>
      <c r="D9" s="249">
        <v>1112.3</v>
      </c>
      <c r="E9" s="247">
        <v>8940.1864000000005</v>
      </c>
      <c r="F9" s="248">
        <v>315.72000000000003</v>
      </c>
      <c r="G9" s="249">
        <v>239.37309999999999</v>
      </c>
      <c r="H9" s="247"/>
      <c r="I9" s="248"/>
      <c r="J9" s="249"/>
      <c r="K9" s="277"/>
      <c r="L9" s="278"/>
      <c r="M9" s="279"/>
      <c r="N9" s="193"/>
      <c r="O9" s="280">
        <v>778.7</v>
      </c>
      <c r="P9" s="281">
        <v>27.5</v>
      </c>
      <c r="Q9" s="282">
        <v>20.85</v>
      </c>
      <c r="R9" s="283">
        <v>2.6775394888917427E-2</v>
      </c>
    </row>
    <row r="10" spans="1:19">
      <c r="A10" s="198" t="s">
        <v>27</v>
      </c>
      <c r="B10" s="284">
        <v>27729</v>
      </c>
      <c r="C10" s="285">
        <v>979.82362530000012</v>
      </c>
      <c r="D10" s="286">
        <v>1148</v>
      </c>
      <c r="E10" s="287">
        <v>25692</v>
      </c>
      <c r="F10" s="285">
        <v>907.84480440000004</v>
      </c>
      <c r="G10" s="139">
        <v>1063.5999999999999</v>
      </c>
      <c r="H10" s="255"/>
      <c r="I10" s="248"/>
      <c r="J10" s="253"/>
      <c r="K10" s="288"/>
      <c r="L10" s="278"/>
      <c r="M10" s="289"/>
      <c r="N10" s="193"/>
      <c r="O10" s="290">
        <v>1692</v>
      </c>
      <c r="P10" s="285">
        <v>59.788004400000005</v>
      </c>
      <c r="Q10" s="139">
        <v>70.092869770182674</v>
      </c>
      <c r="R10" s="291">
        <v>4.1426045963464934E-2</v>
      </c>
      <c r="S10" s="164"/>
    </row>
    <row r="11" spans="1:19">
      <c r="A11" s="163" t="s">
        <v>60</v>
      </c>
      <c r="B11" s="255">
        <v>847.04</v>
      </c>
      <c r="C11" s="248">
        <v>29.913</v>
      </c>
      <c r="D11" s="253">
        <v>31.375</v>
      </c>
      <c r="E11" s="255">
        <v>484.07600000000002</v>
      </c>
      <c r="F11" s="248">
        <v>17.094999999999999</v>
      </c>
      <c r="G11" s="253">
        <v>16.969000000000001</v>
      </c>
      <c r="H11" s="255"/>
      <c r="I11" s="248"/>
      <c r="J11" s="253"/>
      <c r="K11" s="288"/>
      <c r="L11" s="278"/>
      <c r="M11" s="292"/>
      <c r="N11" s="193"/>
      <c r="O11" s="280">
        <v>1.3875</v>
      </c>
      <c r="P11" s="281">
        <v>4.9000000000000002E-2</v>
      </c>
      <c r="Q11" s="293">
        <v>6.4000000000000001E-2</v>
      </c>
      <c r="R11" s="294">
        <v>4.6126126126126127E-2</v>
      </c>
      <c r="S11" s="164"/>
    </row>
    <row r="12" spans="1:19">
      <c r="A12" s="163" t="s">
        <v>61</v>
      </c>
      <c r="B12" s="255">
        <v>650.72050000000002</v>
      </c>
      <c r="C12" s="248">
        <v>22.98</v>
      </c>
      <c r="D12" s="253">
        <v>25.558</v>
      </c>
      <c r="E12" s="255">
        <v>375.36779999999999</v>
      </c>
      <c r="F12" s="248">
        <v>13.256</v>
      </c>
      <c r="G12" s="253">
        <v>13.846</v>
      </c>
      <c r="H12" s="255"/>
      <c r="I12" s="248"/>
      <c r="J12" s="253"/>
      <c r="K12" s="288"/>
      <c r="L12" s="278"/>
      <c r="M12" s="295"/>
      <c r="N12" s="193"/>
      <c r="O12" s="296">
        <v>1.3592</v>
      </c>
      <c r="P12" s="281">
        <v>4.8000000000000001E-2</v>
      </c>
      <c r="Q12" s="293">
        <v>5.6000000000000001E-2</v>
      </c>
      <c r="R12" s="294">
        <v>4.120070629782225E-2</v>
      </c>
      <c r="S12" s="164"/>
    </row>
    <row r="13" spans="1:19">
      <c r="A13" s="163" t="s">
        <v>18</v>
      </c>
      <c r="B13" s="255">
        <v>3270.7</v>
      </c>
      <c r="C13" s="248">
        <v>115.5</v>
      </c>
      <c r="D13" s="253">
        <v>128.80000000000001</v>
      </c>
      <c r="E13" s="297">
        <v>578.79579999999999</v>
      </c>
      <c r="F13" s="248">
        <v>20.440000000000001</v>
      </c>
      <c r="G13" s="253">
        <v>22.477</v>
      </c>
      <c r="H13" s="255"/>
      <c r="I13" s="248"/>
      <c r="J13" s="256"/>
      <c r="K13" s="298"/>
      <c r="L13" s="278"/>
      <c r="M13" s="279"/>
      <c r="N13" s="193"/>
      <c r="O13" s="296">
        <v>82.4</v>
      </c>
      <c r="P13" s="281">
        <v>2.91</v>
      </c>
      <c r="Q13" s="293">
        <v>3.2</v>
      </c>
      <c r="R13" s="294">
        <v>3.8834951456310676E-2</v>
      </c>
      <c r="S13" s="164"/>
    </row>
    <row r="14" spans="1:19">
      <c r="A14" s="163" t="s">
        <v>19</v>
      </c>
      <c r="B14" s="255">
        <v>816.6</v>
      </c>
      <c r="C14" s="248">
        <v>28.8</v>
      </c>
      <c r="D14" s="253">
        <v>32.1</v>
      </c>
      <c r="E14" s="299">
        <v>0.28320000000000001</v>
      </c>
      <c r="F14" s="248">
        <v>0.01</v>
      </c>
      <c r="G14" s="253">
        <v>1.0800000000000001E-2</v>
      </c>
      <c r="H14" s="255"/>
      <c r="I14" s="248"/>
      <c r="J14" s="256"/>
      <c r="K14" s="298"/>
      <c r="L14" s="278"/>
      <c r="M14" s="279"/>
      <c r="N14" s="193"/>
      <c r="O14" s="280">
        <v>3.3</v>
      </c>
      <c r="P14" s="281">
        <v>0.12</v>
      </c>
      <c r="Q14" s="293">
        <v>0.13</v>
      </c>
      <c r="R14" s="294">
        <v>3.9393939393939398E-2</v>
      </c>
      <c r="S14" s="164"/>
    </row>
    <row r="15" spans="1:19">
      <c r="A15" s="209" t="s">
        <v>62</v>
      </c>
      <c r="B15" s="255">
        <v>1820.3</v>
      </c>
      <c r="C15" s="248">
        <v>64.284999999999997</v>
      </c>
      <c r="D15" s="253">
        <v>75.400000000000006</v>
      </c>
      <c r="E15" s="255">
        <v>1.6258999999999999</v>
      </c>
      <c r="F15" s="248">
        <v>46.04</v>
      </c>
      <c r="G15" s="253">
        <v>53.915300000000002</v>
      </c>
      <c r="H15" s="255"/>
      <c r="I15" s="248"/>
      <c r="J15" s="253"/>
      <c r="K15" s="288"/>
      <c r="L15" s="278"/>
      <c r="M15" s="279"/>
      <c r="N15" s="193"/>
      <c r="O15" s="280">
        <v>64.599999999999994</v>
      </c>
      <c r="P15" s="281">
        <v>2.2799999999999998</v>
      </c>
      <c r="Q15" s="293">
        <v>2.67</v>
      </c>
      <c r="R15" s="300">
        <v>4.1331269349845205E-2</v>
      </c>
    </row>
    <row r="16" spans="1:19">
      <c r="A16" s="163" t="s">
        <v>16</v>
      </c>
      <c r="B16" s="255">
        <v>5173.4830000000002</v>
      </c>
      <c r="C16" s="248">
        <v>182.7</v>
      </c>
      <c r="D16" s="253">
        <v>208.0104</v>
      </c>
      <c r="E16" s="255">
        <v>1342.2173</v>
      </c>
      <c r="F16" s="248">
        <v>47.4</v>
      </c>
      <c r="G16" s="253">
        <v>53.9666</v>
      </c>
      <c r="H16" s="255"/>
      <c r="I16" s="248"/>
      <c r="J16" s="253"/>
      <c r="K16" s="288"/>
      <c r="L16" s="278"/>
      <c r="M16" s="295"/>
      <c r="N16" s="193"/>
      <c r="O16" s="280">
        <v>177.8</v>
      </c>
      <c r="P16" s="281">
        <v>6.28</v>
      </c>
      <c r="Q16" s="301">
        <v>7.15</v>
      </c>
      <c r="R16" s="302">
        <v>4.0213723284589428E-2</v>
      </c>
    </row>
    <row r="17" spans="1:18">
      <c r="A17" s="209" t="s">
        <v>17</v>
      </c>
      <c r="B17" s="255">
        <v>3335.6873999999998</v>
      </c>
      <c r="C17" s="248">
        <v>117.7988</v>
      </c>
      <c r="D17" s="256">
        <v>129.78880000000001</v>
      </c>
      <c r="E17" s="254">
        <v>2075.0565999999999</v>
      </c>
      <c r="F17" s="248">
        <v>73.28</v>
      </c>
      <c r="G17" s="253">
        <v>80.738699999999994</v>
      </c>
      <c r="H17" s="247"/>
      <c r="I17" s="257"/>
      <c r="J17" s="249"/>
      <c r="K17" s="303"/>
      <c r="L17" s="304"/>
      <c r="M17" s="289"/>
      <c r="N17" s="305"/>
      <c r="O17" s="255">
        <v>147.005</v>
      </c>
      <c r="P17" s="248">
        <v>5.1913999999999998</v>
      </c>
      <c r="Q17" s="253">
        <v>5.7198000000000002</v>
      </c>
      <c r="R17" s="302">
        <v>3.8908880650318022E-2</v>
      </c>
    </row>
    <row r="18" spans="1:18" ht="15" thickBot="1">
      <c r="A18" s="2" t="s">
        <v>63</v>
      </c>
      <c r="B18" s="219">
        <v>4214.8141399999995</v>
      </c>
      <c r="C18" s="306">
        <v>148.858</v>
      </c>
      <c r="D18" s="307">
        <v>166.809</v>
      </c>
      <c r="E18" s="308">
        <v>4047.1069510000002</v>
      </c>
      <c r="F18" s="309">
        <v>142.935</v>
      </c>
      <c r="G18" s="306">
        <v>160.14605</v>
      </c>
      <c r="H18" s="310"/>
      <c r="I18" s="311"/>
      <c r="J18" s="307"/>
      <c r="K18" s="312"/>
      <c r="L18" s="311"/>
      <c r="M18" s="306"/>
      <c r="N18" s="219"/>
      <c r="O18" s="219">
        <v>128.36576088000001</v>
      </c>
      <c r="P18" s="311">
        <v>4.5125599999999997</v>
      </c>
      <c r="Q18" s="307">
        <v>5.0848440000000004</v>
      </c>
      <c r="R18" s="313" t="s">
        <v>40</v>
      </c>
    </row>
    <row r="19" spans="1:18" ht="15" thickBot="1">
      <c r="A19" s="224" t="s">
        <v>55</v>
      </c>
      <c r="B19" s="314">
        <f t="shared" ref="B19:G19" si="0">SUM(B8:B18)</f>
        <v>195547.34504000001</v>
      </c>
      <c r="C19" s="315">
        <f t="shared" si="0"/>
        <v>6910.3161304999994</v>
      </c>
      <c r="D19" s="316">
        <f t="shared" si="0"/>
        <v>7257.8412000000008</v>
      </c>
      <c r="E19" s="317">
        <f t="shared" si="0"/>
        <v>55954.715950999998</v>
      </c>
      <c r="F19" s="318">
        <f t="shared" si="0"/>
        <v>2022.8195270000001</v>
      </c>
      <c r="G19" s="319">
        <f t="shared" si="0"/>
        <v>2194.64255</v>
      </c>
      <c r="H19" s="314"/>
      <c r="I19" s="320"/>
      <c r="J19" s="319"/>
      <c r="K19" s="258"/>
      <c r="L19" s="315"/>
      <c r="M19" s="319"/>
      <c r="N19" s="233"/>
      <c r="O19" s="317">
        <f>SUM(O8:O18)</f>
        <v>4378.9374608800008</v>
      </c>
      <c r="P19" s="315">
        <f>SUM(P8:P18)</f>
        <v>154.68675251400001</v>
      </c>
      <c r="Q19" s="319">
        <f>SUM(Q8:Q18)</f>
        <v>166.94751377018264</v>
      </c>
      <c r="R19" s="321" t="s">
        <v>40</v>
      </c>
    </row>
    <row r="20" spans="1:18">
      <c r="D20" s="235"/>
      <c r="E20" s="235"/>
      <c r="F20" s="235"/>
      <c r="G20" s="235"/>
      <c r="L20" s="235"/>
    </row>
    <row r="21" spans="1:18">
      <c r="A21" s="2" t="s">
        <v>82</v>
      </c>
    </row>
    <row r="23" spans="1:18">
      <c r="A23" s="151" t="s">
        <v>83</v>
      </c>
    </row>
    <row r="24" spans="1:18" ht="12.75" customHeight="1" thickBot="1"/>
    <row r="25" spans="1:18" ht="27.75" customHeight="1">
      <c r="A25" s="605" t="s">
        <v>4</v>
      </c>
      <c r="B25" s="606"/>
      <c r="C25" s="607"/>
      <c r="D25" s="608" t="s">
        <v>84</v>
      </c>
      <c r="E25" s="609"/>
      <c r="F25" s="610"/>
      <c r="G25" s="611" t="s">
        <v>64</v>
      </c>
      <c r="H25" s="612"/>
      <c r="I25" s="613"/>
    </row>
    <row r="26" spans="1:18">
      <c r="A26" s="583" t="s">
        <v>97</v>
      </c>
      <c r="B26" s="584"/>
      <c r="C26" s="632"/>
      <c r="D26" s="322">
        <v>5784.3</v>
      </c>
      <c r="E26" s="248">
        <v>203</v>
      </c>
      <c r="F26" s="248">
        <v>188.07</v>
      </c>
      <c r="G26" s="614" t="s">
        <v>44</v>
      </c>
      <c r="H26" s="615"/>
      <c r="I26" s="616"/>
    </row>
    <row r="27" spans="1:18">
      <c r="A27" s="583" t="s">
        <v>85</v>
      </c>
      <c r="B27" s="584"/>
      <c r="C27" s="584"/>
      <c r="D27" s="260" t="s">
        <v>91</v>
      </c>
      <c r="E27" s="259">
        <v>10</v>
      </c>
      <c r="F27" s="259">
        <v>10.5</v>
      </c>
      <c r="G27" s="585" t="s">
        <v>48</v>
      </c>
      <c r="H27" s="586"/>
      <c r="I27" s="587"/>
    </row>
    <row r="28" spans="1:18">
      <c r="A28" s="617" t="s">
        <v>65</v>
      </c>
      <c r="B28" s="618"/>
      <c r="C28" s="619"/>
      <c r="D28" s="259">
        <v>152.4</v>
      </c>
      <c r="E28" s="323">
        <v>6</v>
      </c>
      <c r="F28" s="323">
        <v>5</v>
      </c>
      <c r="G28" s="585" t="s">
        <v>52</v>
      </c>
      <c r="H28" s="586"/>
      <c r="I28" s="587"/>
    </row>
    <row r="29" spans="1:18">
      <c r="A29" s="633" t="s">
        <v>98</v>
      </c>
      <c r="B29" s="569"/>
      <c r="C29" s="570"/>
      <c r="D29" s="259" t="s">
        <v>91</v>
      </c>
      <c r="E29" s="323">
        <v>171.3</v>
      </c>
      <c r="F29" s="323" t="s">
        <v>91</v>
      </c>
      <c r="G29" s="585" t="s">
        <v>99</v>
      </c>
      <c r="H29" s="586"/>
      <c r="I29" s="587"/>
    </row>
    <row r="30" spans="1:18" ht="15" thickBot="1">
      <c r="A30" s="620" t="s">
        <v>49</v>
      </c>
      <c r="B30" s="621"/>
      <c r="C30" s="622"/>
      <c r="D30" s="324">
        <v>20.8</v>
      </c>
      <c r="E30" s="325">
        <v>0.7</v>
      </c>
      <c r="F30" s="325">
        <v>0.8</v>
      </c>
      <c r="G30" s="623" t="s">
        <v>50</v>
      </c>
      <c r="H30" s="624"/>
      <c r="I30" s="625"/>
    </row>
    <row r="31" spans="1:18" ht="15" thickBot="1">
      <c r="A31" s="626" t="s">
        <v>55</v>
      </c>
      <c r="B31" s="627"/>
      <c r="C31" s="628"/>
      <c r="D31" s="326">
        <v>5957.5</v>
      </c>
      <c r="E31" s="261">
        <v>391</v>
      </c>
      <c r="F31" s="327">
        <v>204.37</v>
      </c>
      <c r="G31" s="629"/>
      <c r="H31" s="630"/>
      <c r="I31" s="631"/>
    </row>
    <row r="33" spans="1:1">
      <c r="A33" s="66" t="s">
        <v>66</v>
      </c>
    </row>
    <row r="34" spans="1:1">
      <c r="A34" s="66" t="s">
        <v>86</v>
      </c>
    </row>
    <row r="35" spans="1:1">
      <c r="A35" s="66" t="s">
        <v>87</v>
      </c>
    </row>
    <row r="36" spans="1:1">
      <c r="A36" s="66" t="s">
        <v>88</v>
      </c>
    </row>
    <row r="37" spans="1:1">
      <c r="A37" s="66" t="s">
        <v>89</v>
      </c>
    </row>
    <row r="38" spans="1:1">
      <c r="A38" s="66" t="s">
        <v>100</v>
      </c>
    </row>
    <row r="39" spans="1:1">
      <c r="A39" s="66" t="s">
        <v>101</v>
      </c>
    </row>
    <row r="40" spans="1:1">
      <c r="A40" s="2" t="s">
        <v>92</v>
      </c>
    </row>
  </sheetData>
  <mergeCells count="23">
    <mergeCell ref="A31:C31"/>
    <mergeCell ref="G31:I31"/>
    <mergeCell ref="A28:C28"/>
    <mergeCell ref="G28:I28"/>
    <mergeCell ref="A29:C29"/>
    <mergeCell ref="G29:I29"/>
    <mergeCell ref="A30:C30"/>
    <mergeCell ref="G30:I30"/>
    <mergeCell ref="A27:C27"/>
    <mergeCell ref="G27:I27"/>
    <mergeCell ref="A4:A6"/>
    <mergeCell ref="B4:J4"/>
    <mergeCell ref="K4:R4"/>
    <mergeCell ref="B5:D5"/>
    <mergeCell ref="E5:G5"/>
    <mergeCell ref="H5:J5"/>
    <mergeCell ref="K5:N5"/>
    <mergeCell ref="O5:R5"/>
    <mergeCell ref="A25:C25"/>
    <mergeCell ref="D25:F25"/>
    <mergeCell ref="G25:I25"/>
    <mergeCell ref="A26:C26"/>
    <mergeCell ref="G26:I26"/>
  </mergeCells>
  <pageMargins left="0.75" right="0.75" top="1" bottom="1" header="0.5" footer="0.5"/>
  <pageSetup paperSize="9" orientation="portrait" horizontalDpi="0"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C5EC4-F220-46E5-A666-6F0CE6EFF47F}">
  <dimension ref="A2:K27"/>
  <sheetViews>
    <sheetView workbookViewId="0"/>
  </sheetViews>
  <sheetFormatPr defaultRowHeight="14.25"/>
  <cols>
    <col min="1" max="1" width="9" style="2"/>
    <col min="2" max="8" width="12.375" style="2" customWidth="1"/>
    <col min="9" max="257" width="9" style="2"/>
    <col min="258" max="264" width="12.375" style="2" customWidth="1"/>
    <col min="265" max="513" width="9" style="2"/>
    <col min="514" max="520" width="12.375" style="2" customWidth="1"/>
    <col min="521" max="769" width="9" style="2"/>
    <col min="770" max="776" width="12.375" style="2" customWidth="1"/>
    <col min="777" max="1025" width="9" style="2"/>
    <col min="1026" max="1032" width="12.375" style="2" customWidth="1"/>
    <col min="1033" max="1281" width="9" style="2"/>
    <col min="1282" max="1288" width="12.375" style="2" customWidth="1"/>
    <col min="1289" max="1537" width="9" style="2"/>
    <col min="1538" max="1544" width="12.375" style="2" customWidth="1"/>
    <col min="1545" max="1793" width="9" style="2"/>
    <col min="1794" max="1800" width="12.375" style="2" customWidth="1"/>
    <col min="1801" max="2049" width="9" style="2"/>
    <col min="2050" max="2056" width="12.375" style="2" customWidth="1"/>
    <col min="2057" max="2305" width="9" style="2"/>
    <col min="2306" max="2312" width="12.375" style="2" customWidth="1"/>
    <col min="2313" max="2561" width="9" style="2"/>
    <col min="2562" max="2568" width="12.375" style="2" customWidth="1"/>
    <col min="2569" max="2817" width="9" style="2"/>
    <col min="2818" max="2824" width="12.375" style="2" customWidth="1"/>
    <col min="2825" max="3073" width="9" style="2"/>
    <col min="3074" max="3080" width="12.375" style="2" customWidth="1"/>
    <col min="3081" max="3329" width="9" style="2"/>
    <col min="3330" max="3336" width="12.375" style="2" customWidth="1"/>
    <col min="3337" max="3585" width="9" style="2"/>
    <col min="3586" max="3592" width="12.375" style="2" customWidth="1"/>
    <col min="3593" max="3841" width="9" style="2"/>
    <col min="3842" max="3848" width="12.375" style="2" customWidth="1"/>
    <col min="3849" max="4097" width="9" style="2"/>
    <col min="4098" max="4104" width="12.375" style="2" customWidth="1"/>
    <col min="4105" max="4353" width="9" style="2"/>
    <col min="4354" max="4360" width="12.375" style="2" customWidth="1"/>
    <col min="4361" max="4609" width="9" style="2"/>
    <col min="4610" max="4616" width="12.375" style="2" customWidth="1"/>
    <col min="4617" max="4865" width="9" style="2"/>
    <col min="4866" max="4872" width="12.375" style="2" customWidth="1"/>
    <col min="4873" max="5121" width="9" style="2"/>
    <col min="5122" max="5128" width="12.375" style="2" customWidth="1"/>
    <col min="5129" max="5377" width="9" style="2"/>
    <col min="5378" max="5384" width="12.375" style="2" customWidth="1"/>
    <col min="5385" max="5633" width="9" style="2"/>
    <col min="5634" max="5640" width="12.375" style="2" customWidth="1"/>
    <col min="5641" max="5889" width="9" style="2"/>
    <col min="5890" max="5896" width="12.375" style="2" customWidth="1"/>
    <col min="5897" max="6145" width="9" style="2"/>
    <col min="6146" max="6152" width="12.375" style="2" customWidth="1"/>
    <col min="6153" max="6401" width="9" style="2"/>
    <col min="6402" max="6408" width="12.375" style="2" customWidth="1"/>
    <col min="6409" max="6657" width="9" style="2"/>
    <col min="6658" max="6664" width="12.375" style="2" customWidth="1"/>
    <col min="6665" max="6913" width="9" style="2"/>
    <col min="6914" max="6920" width="12.375" style="2" customWidth="1"/>
    <col min="6921" max="7169" width="9" style="2"/>
    <col min="7170" max="7176" width="12.375" style="2" customWidth="1"/>
    <col min="7177" max="7425" width="9" style="2"/>
    <col min="7426" max="7432" width="12.375" style="2" customWidth="1"/>
    <col min="7433" max="7681" width="9" style="2"/>
    <col min="7682" max="7688" width="12.375" style="2" customWidth="1"/>
    <col min="7689" max="7937" width="9" style="2"/>
    <col min="7938" max="7944" width="12.375" style="2" customWidth="1"/>
    <col min="7945" max="8193" width="9" style="2"/>
    <col min="8194" max="8200" width="12.375" style="2" customWidth="1"/>
    <col min="8201" max="8449" width="9" style="2"/>
    <col min="8450" max="8456" width="12.375" style="2" customWidth="1"/>
    <col min="8457" max="8705" width="9" style="2"/>
    <col min="8706" max="8712" width="12.375" style="2" customWidth="1"/>
    <col min="8713" max="8961" width="9" style="2"/>
    <col min="8962" max="8968" width="12.375" style="2" customWidth="1"/>
    <col min="8969" max="9217" width="9" style="2"/>
    <col min="9218" max="9224" width="12.375" style="2" customWidth="1"/>
    <col min="9225" max="9473" width="9" style="2"/>
    <col min="9474" max="9480" width="12.375" style="2" customWidth="1"/>
    <col min="9481" max="9729" width="9" style="2"/>
    <col min="9730" max="9736" width="12.375" style="2" customWidth="1"/>
    <col min="9737" max="9985" width="9" style="2"/>
    <col min="9986" max="9992" width="12.375" style="2" customWidth="1"/>
    <col min="9993" max="10241" width="9" style="2"/>
    <col min="10242" max="10248" width="12.375" style="2" customWidth="1"/>
    <col min="10249" max="10497" width="9" style="2"/>
    <col min="10498" max="10504" width="12.375" style="2" customWidth="1"/>
    <col min="10505" max="10753" width="9" style="2"/>
    <col min="10754" max="10760" width="12.375" style="2" customWidth="1"/>
    <col min="10761" max="11009" width="9" style="2"/>
    <col min="11010" max="11016" width="12.375" style="2" customWidth="1"/>
    <col min="11017" max="11265" width="9" style="2"/>
    <col min="11266" max="11272" width="12.375" style="2" customWidth="1"/>
    <col min="11273" max="11521" width="9" style="2"/>
    <col min="11522" max="11528" width="12.375" style="2" customWidth="1"/>
    <col min="11529" max="11777" width="9" style="2"/>
    <col min="11778" max="11784" width="12.375" style="2" customWidth="1"/>
    <col min="11785" max="12033" width="9" style="2"/>
    <col min="12034" max="12040" width="12.375" style="2" customWidth="1"/>
    <col min="12041" max="12289" width="9" style="2"/>
    <col min="12290" max="12296" width="12.375" style="2" customWidth="1"/>
    <col min="12297" max="12545" width="9" style="2"/>
    <col min="12546" max="12552" width="12.375" style="2" customWidth="1"/>
    <col min="12553" max="12801" width="9" style="2"/>
    <col min="12802" max="12808" width="12.375" style="2" customWidth="1"/>
    <col min="12809" max="13057" width="9" style="2"/>
    <col min="13058" max="13064" width="12.375" style="2" customWidth="1"/>
    <col min="13065" max="13313" width="9" style="2"/>
    <col min="13314" max="13320" width="12.375" style="2" customWidth="1"/>
    <col min="13321" max="13569" width="9" style="2"/>
    <col min="13570" max="13576" width="12.375" style="2" customWidth="1"/>
    <col min="13577" max="13825" width="9" style="2"/>
    <col min="13826" max="13832" width="12.375" style="2" customWidth="1"/>
    <col min="13833" max="14081" width="9" style="2"/>
    <col min="14082" max="14088" width="12.375" style="2" customWidth="1"/>
    <col min="14089" max="14337" width="9" style="2"/>
    <col min="14338" max="14344" width="12.375" style="2" customWidth="1"/>
    <col min="14345" max="14593" width="9" style="2"/>
    <col min="14594" max="14600" width="12.375" style="2" customWidth="1"/>
    <col min="14601" max="14849" width="9" style="2"/>
    <col min="14850" max="14856" width="12.375" style="2" customWidth="1"/>
    <col min="14857" max="15105" width="9" style="2"/>
    <col min="15106" max="15112" width="12.375" style="2" customWidth="1"/>
    <col min="15113" max="15361" width="9" style="2"/>
    <col min="15362" max="15368" width="12.375" style="2" customWidth="1"/>
    <col min="15369" max="15617" width="9" style="2"/>
    <col min="15618" max="15624" width="12.375" style="2" customWidth="1"/>
    <col min="15625" max="15873" width="9" style="2"/>
    <col min="15874" max="15880" width="12.375" style="2" customWidth="1"/>
    <col min="15881" max="16129" width="9" style="2"/>
    <col min="16130" max="16136" width="12.375" style="2" customWidth="1"/>
    <col min="16137" max="16384" width="9" style="2"/>
  </cols>
  <sheetData>
    <row r="2" spans="1:11">
      <c r="A2" s="328"/>
      <c r="B2" s="329" t="s">
        <v>102</v>
      </c>
      <c r="C2" s="330"/>
      <c r="D2" s="330"/>
      <c r="E2" s="330"/>
      <c r="F2" s="328"/>
      <c r="G2" s="328"/>
      <c r="H2" s="328"/>
      <c r="I2" s="328"/>
      <c r="J2" s="328"/>
      <c r="K2" s="328"/>
    </row>
    <row r="3" spans="1:11" ht="15" thickBot="1">
      <c r="A3" s="328"/>
      <c r="B3" s="328"/>
      <c r="C3" s="328"/>
      <c r="D3" s="328"/>
      <c r="E3" s="328"/>
      <c r="F3" s="328"/>
      <c r="G3" s="328"/>
      <c r="H3" s="328"/>
      <c r="I3" s="328"/>
      <c r="J3" s="328"/>
      <c r="K3" s="328"/>
    </row>
    <row r="4" spans="1:11">
      <c r="A4" s="328"/>
      <c r="B4" s="634" t="s">
        <v>4</v>
      </c>
      <c r="C4" s="636" t="s">
        <v>72</v>
      </c>
      <c r="D4" s="636"/>
      <c r="E4" s="636"/>
      <c r="F4" s="637" t="s">
        <v>103</v>
      </c>
      <c r="G4" s="636"/>
      <c r="H4" s="638"/>
      <c r="I4" s="328"/>
      <c r="J4" s="328"/>
      <c r="K4" s="328"/>
    </row>
    <row r="5" spans="1:11">
      <c r="A5" s="328"/>
      <c r="B5" s="635"/>
      <c r="C5" s="331" t="s">
        <v>56</v>
      </c>
      <c r="D5" s="331" t="s">
        <v>10</v>
      </c>
      <c r="E5" s="331" t="s">
        <v>11</v>
      </c>
      <c r="F5" s="332" t="s">
        <v>56</v>
      </c>
      <c r="G5" s="331" t="s">
        <v>10</v>
      </c>
      <c r="H5" s="333" t="s">
        <v>11</v>
      </c>
      <c r="I5" s="328"/>
      <c r="J5" s="328"/>
      <c r="K5" s="328"/>
    </row>
    <row r="6" spans="1:11">
      <c r="A6" s="328"/>
      <c r="B6" s="334" t="s">
        <v>15</v>
      </c>
      <c r="C6" s="335">
        <v>102866</v>
      </c>
      <c r="D6" s="335">
        <v>3635</v>
      </c>
      <c r="E6" s="335">
        <v>4051</v>
      </c>
      <c r="F6" s="336">
        <v>7761</v>
      </c>
      <c r="G6" s="335">
        <v>274.2</v>
      </c>
      <c r="H6" s="337">
        <v>306.60000000000002</v>
      </c>
      <c r="I6" s="328"/>
      <c r="J6" s="328"/>
      <c r="K6" s="328"/>
    </row>
    <row r="7" spans="1:11">
      <c r="A7" s="328"/>
      <c r="B7" s="334" t="s">
        <v>104</v>
      </c>
      <c r="C7" s="335">
        <v>37300</v>
      </c>
      <c r="D7" s="335">
        <v>1318</v>
      </c>
      <c r="E7" s="335">
        <v>996</v>
      </c>
      <c r="F7" s="336">
        <v>4399</v>
      </c>
      <c r="G7" s="335">
        <v>155</v>
      </c>
      <c r="H7" s="337">
        <v>118</v>
      </c>
      <c r="I7" s="328"/>
      <c r="J7" s="328"/>
      <c r="K7" s="328"/>
    </row>
    <row r="8" spans="1:11">
      <c r="A8" s="328"/>
      <c r="B8" s="334" t="s">
        <v>27</v>
      </c>
      <c r="C8" s="335">
        <v>28192</v>
      </c>
      <c r="D8" s="335">
        <v>996</v>
      </c>
      <c r="E8" s="335">
        <v>1167</v>
      </c>
      <c r="F8" s="336">
        <v>24451</v>
      </c>
      <c r="G8" s="335">
        <v>864</v>
      </c>
      <c r="H8" s="337">
        <v>1012</v>
      </c>
      <c r="I8" s="328"/>
      <c r="J8" s="328"/>
      <c r="K8" s="328"/>
    </row>
    <row r="9" spans="1:11">
      <c r="A9" s="328"/>
      <c r="B9" s="334" t="s">
        <v>60</v>
      </c>
      <c r="C9" s="335">
        <v>897.6</v>
      </c>
      <c r="D9" s="335">
        <v>31.7</v>
      </c>
      <c r="E9" s="335">
        <v>33.28</v>
      </c>
      <c r="F9" s="336">
        <v>515.36</v>
      </c>
      <c r="G9" s="335">
        <v>18.2</v>
      </c>
      <c r="H9" s="337">
        <v>19.100000000000001</v>
      </c>
      <c r="I9" s="328"/>
      <c r="J9" s="328"/>
      <c r="K9" s="328"/>
    </row>
    <row r="10" spans="1:11">
      <c r="A10" s="328"/>
      <c r="B10" s="334" t="s">
        <v>105</v>
      </c>
      <c r="C10" s="335">
        <v>807.03</v>
      </c>
      <c r="D10" s="335">
        <v>28.5</v>
      </c>
      <c r="E10" s="335">
        <v>29.9</v>
      </c>
      <c r="F10" s="336">
        <v>535.18799999999999</v>
      </c>
      <c r="G10" s="335">
        <v>18.899999999999999</v>
      </c>
      <c r="H10" s="337">
        <v>19.8</v>
      </c>
      <c r="I10" s="328"/>
      <c r="J10" s="328"/>
      <c r="K10" s="328"/>
    </row>
    <row r="11" spans="1:11">
      <c r="A11" s="328"/>
      <c r="B11" s="334" t="s">
        <v>18</v>
      </c>
      <c r="C11" s="335">
        <v>3270.7</v>
      </c>
      <c r="D11" s="335">
        <v>115.5</v>
      </c>
      <c r="E11" s="335">
        <v>128.80000000000001</v>
      </c>
      <c r="F11" s="252">
        <v>80.599999999999994</v>
      </c>
      <c r="G11" s="250">
        <v>2.8</v>
      </c>
      <c r="H11" s="251">
        <v>3</v>
      </c>
      <c r="I11" s="328"/>
      <c r="J11" s="328"/>
      <c r="K11" s="328"/>
    </row>
    <row r="12" spans="1:11">
      <c r="A12" s="328"/>
      <c r="B12" s="334" t="s">
        <v>19</v>
      </c>
      <c r="C12" s="335">
        <v>816.6</v>
      </c>
      <c r="D12" s="335">
        <v>28.8</v>
      </c>
      <c r="E12" s="335">
        <v>32.1</v>
      </c>
      <c r="F12" s="336">
        <v>17.600000000000001</v>
      </c>
      <c r="G12" s="335">
        <v>0.6</v>
      </c>
      <c r="H12" s="337">
        <v>0.7</v>
      </c>
      <c r="I12" s="328"/>
      <c r="J12" s="328"/>
      <c r="K12" s="328"/>
    </row>
    <row r="13" spans="1:11">
      <c r="A13" s="328"/>
      <c r="B13" s="334" t="s">
        <v>106</v>
      </c>
      <c r="C13" s="335">
        <v>622.97</v>
      </c>
      <c r="D13" s="335">
        <v>22</v>
      </c>
      <c r="E13" s="335">
        <v>25.81</v>
      </c>
      <c r="F13" s="336">
        <v>10.51</v>
      </c>
      <c r="G13" s="335">
        <v>0.37</v>
      </c>
      <c r="H13" s="337">
        <v>0.39</v>
      </c>
      <c r="I13" s="328"/>
      <c r="J13" s="328"/>
      <c r="K13" s="328"/>
    </row>
    <row r="14" spans="1:11">
      <c r="A14" s="328"/>
      <c r="B14" s="334" t="s">
        <v>16</v>
      </c>
      <c r="C14" s="335">
        <v>5173.5</v>
      </c>
      <c r="D14" s="335">
        <v>182.7</v>
      </c>
      <c r="E14" s="335">
        <v>208</v>
      </c>
      <c r="F14" s="336">
        <v>1206.58</v>
      </c>
      <c r="G14" s="335">
        <v>42.6</v>
      </c>
      <c r="H14" s="337">
        <v>44.7</v>
      </c>
      <c r="I14" s="328"/>
      <c r="J14" s="328"/>
      <c r="K14" s="328"/>
    </row>
    <row r="15" spans="1:11">
      <c r="A15" s="328"/>
      <c r="B15" s="334" t="s">
        <v>17</v>
      </c>
      <c r="C15" s="335">
        <v>3335.7</v>
      </c>
      <c r="D15" s="335">
        <v>117.8</v>
      </c>
      <c r="E15" s="335">
        <v>129.80000000000001</v>
      </c>
      <c r="F15" s="336">
        <v>2044.47</v>
      </c>
      <c r="G15" s="335">
        <v>72.2</v>
      </c>
      <c r="H15" s="337">
        <v>75.8</v>
      </c>
      <c r="I15" s="328"/>
      <c r="J15" s="328"/>
      <c r="K15" s="328"/>
    </row>
    <row r="16" spans="1:11">
      <c r="A16" s="328"/>
      <c r="B16" s="334" t="s">
        <v>107</v>
      </c>
      <c r="C16" s="335">
        <v>4898.79</v>
      </c>
      <c r="D16" s="335">
        <v>173</v>
      </c>
      <c r="E16" s="335">
        <v>181.6</v>
      </c>
      <c r="F16" s="336">
        <v>4615.6000000000004</v>
      </c>
      <c r="G16" s="335">
        <v>163</v>
      </c>
      <c r="H16" s="337">
        <v>171.1</v>
      </c>
      <c r="I16" s="328"/>
      <c r="J16" s="328"/>
      <c r="K16" s="328"/>
    </row>
    <row r="17" spans="1:11" ht="15" thickBot="1">
      <c r="A17" s="328"/>
      <c r="B17" s="338" t="s">
        <v>55</v>
      </c>
      <c r="C17" s="339">
        <f t="shared" ref="C17:H17" si="0">SUM(C6:C16)</f>
        <v>188180.89000000004</v>
      </c>
      <c r="D17" s="339">
        <f t="shared" si="0"/>
        <v>6649</v>
      </c>
      <c r="E17" s="339">
        <f t="shared" si="0"/>
        <v>6983.2900000000009</v>
      </c>
      <c r="F17" s="340">
        <f t="shared" si="0"/>
        <v>45636.908000000003</v>
      </c>
      <c r="G17" s="339">
        <f t="shared" si="0"/>
        <v>1611.87</v>
      </c>
      <c r="H17" s="341">
        <f t="shared" si="0"/>
        <v>1771.1899999999998</v>
      </c>
      <c r="I17" s="328"/>
      <c r="J17" s="328"/>
      <c r="K17" s="328"/>
    </row>
    <row r="18" spans="1:11">
      <c r="A18" s="328"/>
      <c r="B18" s="328"/>
      <c r="C18" s="328"/>
      <c r="D18" s="328"/>
      <c r="E18" s="328"/>
      <c r="F18" s="328"/>
      <c r="G18" s="328"/>
      <c r="H18" s="328"/>
      <c r="I18" s="328"/>
      <c r="J18" s="328"/>
      <c r="K18" s="328"/>
    </row>
    <row r="19" spans="1:11">
      <c r="A19" s="328"/>
      <c r="B19" s="328" t="s">
        <v>108</v>
      </c>
      <c r="C19" s="328"/>
      <c r="D19" s="328"/>
      <c r="E19" s="328"/>
      <c r="F19" s="328"/>
      <c r="G19" s="328"/>
      <c r="H19" s="328"/>
      <c r="I19" s="328"/>
      <c r="J19" s="328"/>
      <c r="K19" s="328"/>
    </row>
    <row r="20" spans="1:11">
      <c r="A20" s="328"/>
      <c r="B20" s="328" t="s">
        <v>109</v>
      </c>
      <c r="C20" s="328"/>
      <c r="D20" s="328"/>
      <c r="E20" s="328"/>
      <c r="F20" s="328"/>
      <c r="G20" s="328"/>
      <c r="H20" s="328"/>
      <c r="I20" s="328"/>
      <c r="J20" s="328"/>
      <c r="K20" s="328"/>
    </row>
    <row r="21" spans="1:11">
      <c r="A21" s="328"/>
      <c r="B21" s="328" t="s">
        <v>110</v>
      </c>
      <c r="C21" s="328"/>
      <c r="D21" s="328"/>
      <c r="E21" s="328"/>
      <c r="F21" s="328"/>
      <c r="G21" s="328"/>
      <c r="H21" s="328"/>
      <c r="I21" s="328"/>
      <c r="J21" s="328"/>
      <c r="K21" s="328"/>
    </row>
    <row r="22" spans="1:11">
      <c r="A22" s="328"/>
      <c r="B22" s="328" t="s">
        <v>111</v>
      </c>
      <c r="C22" s="328"/>
      <c r="D22" s="328"/>
      <c r="E22" s="328"/>
      <c r="F22" s="328"/>
      <c r="G22" s="328"/>
      <c r="H22" s="328"/>
      <c r="I22" s="328"/>
      <c r="J22" s="328"/>
      <c r="K22" s="328"/>
    </row>
    <row r="23" spans="1:11">
      <c r="A23" s="328"/>
      <c r="B23" s="328" t="s">
        <v>112</v>
      </c>
      <c r="C23" s="328"/>
      <c r="D23" s="328"/>
      <c r="E23" s="328"/>
      <c r="F23" s="328"/>
      <c r="G23" s="328"/>
      <c r="H23" s="328"/>
      <c r="I23" s="328"/>
      <c r="J23" s="328"/>
      <c r="K23" s="328"/>
    </row>
    <row r="24" spans="1:11">
      <c r="A24" s="328"/>
      <c r="B24" s="328" t="s">
        <v>113</v>
      </c>
      <c r="C24" s="328"/>
      <c r="D24" s="328"/>
      <c r="E24" s="328"/>
      <c r="F24" s="328"/>
      <c r="G24" s="328"/>
      <c r="H24" s="328"/>
      <c r="I24" s="328"/>
      <c r="J24" s="328"/>
      <c r="K24" s="328"/>
    </row>
    <row r="25" spans="1:11">
      <c r="A25" s="328"/>
      <c r="B25" s="328" t="s">
        <v>92</v>
      </c>
      <c r="C25" s="328"/>
      <c r="D25" s="328"/>
      <c r="E25" s="328"/>
      <c r="F25" s="328"/>
      <c r="G25" s="328"/>
      <c r="H25" s="328"/>
      <c r="I25" s="328"/>
      <c r="J25" s="328"/>
      <c r="K25" s="328"/>
    </row>
    <row r="26" spans="1:11">
      <c r="A26" s="328"/>
      <c r="I26" s="328"/>
      <c r="J26" s="328"/>
      <c r="K26" s="328"/>
    </row>
    <row r="27" spans="1:11">
      <c r="A27" s="328"/>
      <c r="B27" s="2" t="s">
        <v>114</v>
      </c>
    </row>
  </sheetData>
  <mergeCells count="3">
    <mergeCell ref="B4:B5"/>
    <mergeCell ref="C4:E4"/>
    <mergeCell ref="F4:H4"/>
  </mergeCells>
  <pageMargins left="0.75" right="0.75" top="1" bottom="1" header="0.5" footer="0.5"/>
  <pageSetup paperSize="9" orientation="landscape" horizontalDpi="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0C426-3A52-41C1-8A63-07F69DA68359}">
  <dimension ref="A2:N30"/>
  <sheetViews>
    <sheetView workbookViewId="0"/>
  </sheetViews>
  <sheetFormatPr defaultRowHeight="14.25"/>
  <cols>
    <col min="1" max="1" width="13.375" style="2" customWidth="1"/>
    <col min="2" max="13" width="10.375" style="2" customWidth="1"/>
    <col min="14" max="256" width="9" style="2"/>
    <col min="257" max="257" width="13.375" style="2" customWidth="1"/>
    <col min="258" max="269" width="10.375" style="2" customWidth="1"/>
    <col min="270" max="512" width="9" style="2"/>
    <col min="513" max="513" width="13.375" style="2" customWidth="1"/>
    <col min="514" max="525" width="10.375" style="2" customWidth="1"/>
    <col min="526" max="768" width="9" style="2"/>
    <col min="769" max="769" width="13.375" style="2" customWidth="1"/>
    <col min="770" max="781" width="10.375" style="2" customWidth="1"/>
    <col min="782" max="1024" width="9" style="2"/>
    <col min="1025" max="1025" width="13.375" style="2" customWidth="1"/>
    <col min="1026" max="1037" width="10.375" style="2" customWidth="1"/>
    <col min="1038" max="1280" width="9" style="2"/>
    <col min="1281" max="1281" width="13.375" style="2" customWidth="1"/>
    <col min="1282" max="1293" width="10.375" style="2" customWidth="1"/>
    <col min="1294" max="1536" width="9" style="2"/>
    <col min="1537" max="1537" width="13.375" style="2" customWidth="1"/>
    <col min="1538" max="1549" width="10.375" style="2" customWidth="1"/>
    <col min="1550" max="1792" width="9" style="2"/>
    <col min="1793" max="1793" width="13.375" style="2" customWidth="1"/>
    <col min="1794" max="1805" width="10.375" style="2" customWidth="1"/>
    <col min="1806" max="2048" width="9" style="2"/>
    <col min="2049" max="2049" width="13.375" style="2" customWidth="1"/>
    <col min="2050" max="2061" width="10.375" style="2" customWidth="1"/>
    <col min="2062" max="2304" width="9" style="2"/>
    <col min="2305" max="2305" width="13.375" style="2" customWidth="1"/>
    <col min="2306" max="2317" width="10.375" style="2" customWidth="1"/>
    <col min="2318" max="2560" width="9" style="2"/>
    <col min="2561" max="2561" width="13.375" style="2" customWidth="1"/>
    <col min="2562" max="2573" width="10.375" style="2" customWidth="1"/>
    <col min="2574" max="2816" width="9" style="2"/>
    <col min="2817" max="2817" width="13.375" style="2" customWidth="1"/>
    <col min="2818" max="2829" width="10.375" style="2" customWidth="1"/>
    <col min="2830" max="3072" width="9" style="2"/>
    <col min="3073" max="3073" width="13.375" style="2" customWidth="1"/>
    <col min="3074" max="3085" width="10.375" style="2" customWidth="1"/>
    <col min="3086" max="3328" width="9" style="2"/>
    <col min="3329" max="3329" width="13.375" style="2" customWidth="1"/>
    <col min="3330" max="3341" width="10.375" style="2" customWidth="1"/>
    <col min="3342" max="3584" width="9" style="2"/>
    <col min="3585" max="3585" width="13.375" style="2" customWidth="1"/>
    <col min="3586" max="3597" width="10.375" style="2" customWidth="1"/>
    <col min="3598" max="3840" width="9" style="2"/>
    <col min="3841" max="3841" width="13.375" style="2" customWidth="1"/>
    <col min="3842" max="3853" width="10.375" style="2" customWidth="1"/>
    <col min="3854" max="4096" width="9" style="2"/>
    <col min="4097" max="4097" width="13.375" style="2" customWidth="1"/>
    <col min="4098" max="4109" width="10.375" style="2" customWidth="1"/>
    <col min="4110" max="4352" width="9" style="2"/>
    <col min="4353" max="4353" width="13.375" style="2" customWidth="1"/>
    <col min="4354" max="4365" width="10.375" style="2" customWidth="1"/>
    <col min="4366" max="4608" width="9" style="2"/>
    <col min="4609" max="4609" width="13.375" style="2" customWidth="1"/>
    <col min="4610" max="4621" width="10.375" style="2" customWidth="1"/>
    <col min="4622" max="4864" width="9" style="2"/>
    <col min="4865" max="4865" width="13.375" style="2" customWidth="1"/>
    <col min="4866" max="4877" width="10.375" style="2" customWidth="1"/>
    <col min="4878" max="5120" width="9" style="2"/>
    <col min="5121" max="5121" width="13.375" style="2" customWidth="1"/>
    <col min="5122" max="5133" width="10.375" style="2" customWidth="1"/>
    <col min="5134" max="5376" width="9" style="2"/>
    <col min="5377" max="5377" width="13.375" style="2" customWidth="1"/>
    <col min="5378" max="5389" width="10.375" style="2" customWidth="1"/>
    <col min="5390" max="5632" width="9" style="2"/>
    <col min="5633" max="5633" width="13.375" style="2" customWidth="1"/>
    <col min="5634" max="5645" width="10.375" style="2" customWidth="1"/>
    <col min="5646" max="5888" width="9" style="2"/>
    <col min="5889" max="5889" width="13.375" style="2" customWidth="1"/>
    <col min="5890" max="5901" width="10.375" style="2" customWidth="1"/>
    <col min="5902" max="6144" width="9" style="2"/>
    <col min="6145" max="6145" width="13.375" style="2" customWidth="1"/>
    <col min="6146" max="6157" width="10.375" style="2" customWidth="1"/>
    <col min="6158" max="6400" width="9" style="2"/>
    <col min="6401" max="6401" width="13.375" style="2" customWidth="1"/>
    <col min="6402" max="6413" width="10.375" style="2" customWidth="1"/>
    <col min="6414" max="6656" width="9" style="2"/>
    <col min="6657" max="6657" width="13.375" style="2" customWidth="1"/>
    <col min="6658" max="6669" width="10.375" style="2" customWidth="1"/>
    <col min="6670" max="6912" width="9" style="2"/>
    <col min="6913" max="6913" width="13.375" style="2" customWidth="1"/>
    <col min="6914" max="6925" width="10.375" style="2" customWidth="1"/>
    <col min="6926" max="7168" width="9" style="2"/>
    <col min="7169" max="7169" width="13.375" style="2" customWidth="1"/>
    <col min="7170" max="7181" width="10.375" style="2" customWidth="1"/>
    <col min="7182" max="7424" width="9" style="2"/>
    <col min="7425" max="7425" width="13.375" style="2" customWidth="1"/>
    <col min="7426" max="7437" width="10.375" style="2" customWidth="1"/>
    <col min="7438" max="7680" width="9" style="2"/>
    <col min="7681" max="7681" width="13.375" style="2" customWidth="1"/>
    <col min="7682" max="7693" width="10.375" style="2" customWidth="1"/>
    <col min="7694" max="7936" width="9" style="2"/>
    <col min="7937" max="7937" width="13.375" style="2" customWidth="1"/>
    <col min="7938" max="7949" width="10.375" style="2" customWidth="1"/>
    <col min="7950" max="8192" width="9" style="2"/>
    <col min="8193" max="8193" width="13.375" style="2" customWidth="1"/>
    <col min="8194" max="8205" width="10.375" style="2" customWidth="1"/>
    <col min="8206" max="8448" width="9" style="2"/>
    <col min="8449" max="8449" width="13.375" style="2" customWidth="1"/>
    <col min="8450" max="8461" width="10.375" style="2" customWidth="1"/>
    <col min="8462" max="8704" width="9" style="2"/>
    <col min="8705" max="8705" width="13.375" style="2" customWidth="1"/>
    <col min="8706" max="8717" width="10.375" style="2" customWidth="1"/>
    <col min="8718" max="8960" width="9" style="2"/>
    <col min="8961" max="8961" width="13.375" style="2" customWidth="1"/>
    <col min="8962" max="8973" width="10.375" style="2" customWidth="1"/>
    <col min="8974" max="9216" width="9" style="2"/>
    <col min="9217" max="9217" width="13.375" style="2" customWidth="1"/>
    <col min="9218" max="9229" width="10.375" style="2" customWidth="1"/>
    <col min="9230" max="9472" width="9" style="2"/>
    <col min="9473" max="9473" width="13.375" style="2" customWidth="1"/>
    <col min="9474" max="9485" width="10.375" style="2" customWidth="1"/>
    <col min="9486" max="9728" width="9" style="2"/>
    <col min="9729" max="9729" width="13.375" style="2" customWidth="1"/>
    <col min="9730" max="9741" width="10.375" style="2" customWidth="1"/>
    <col min="9742" max="9984" width="9" style="2"/>
    <col min="9985" max="9985" width="13.375" style="2" customWidth="1"/>
    <col min="9986" max="9997" width="10.375" style="2" customWidth="1"/>
    <col min="9998" max="10240" width="9" style="2"/>
    <col min="10241" max="10241" width="13.375" style="2" customWidth="1"/>
    <col min="10242" max="10253" width="10.375" style="2" customWidth="1"/>
    <col min="10254" max="10496" width="9" style="2"/>
    <col min="10497" max="10497" width="13.375" style="2" customWidth="1"/>
    <col min="10498" max="10509" width="10.375" style="2" customWidth="1"/>
    <col min="10510" max="10752" width="9" style="2"/>
    <col min="10753" max="10753" width="13.375" style="2" customWidth="1"/>
    <col min="10754" max="10765" width="10.375" style="2" customWidth="1"/>
    <col min="10766" max="11008" width="9" style="2"/>
    <col min="11009" max="11009" width="13.375" style="2" customWidth="1"/>
    <col min="11010" max="11021" width="10.375" style="2" customWidth="1"/>
    <col min="11022" max="11264" width="9" style="2"/>
    <col min="11265" max="11265" width="13.375" style="2" customWidth="1"/>
    <col min="11266" max="11277" width="10.375" style="2" customWidth="1"/>
    <col min="11278" max="11520" width="9" style="2"/>
    <col min="11521" max="11521" width="13.375" style="2" customWidth="1"/>
    <col min="11522" max="11533" width="10.375" style="2" customWidth="1"/>
    <col min="11534" max="11776" width="9" style="2"/>
    <col min="11777" max="11777" width="13.375" style="2" customWidth="1"/>
    <col min="11778" max="11789" width="10.375" style="2" customWidth="1"/>
    <col min="11790" max="12032" width="9" style="2"/>
    <col min="12033" max="12033" width="13.375" style="2" customWidth="1"/>
    <col min="12034" max="12045" width="10.375" style="2" customWidth="1"/>
    <col min="12046" max="12288" width="9" style="2"/>
    <col min="12289" max="12289" width="13.375" style="2" customWidth="1"/>
    <col min="12290" max="12301" width="10.375" style="2" customWidth="1"/>
    <col min="12302" max="12544" width="9" style="2"/>
    <col min="12545" max="12545" width="13.375" style="2" customWidth="1"/>
    <col min="12546" max="12557" width="10.375" style="2" customWidth="1"/>
    <col min="12558" max="12800" width="9" style="2"/>
    <col min="12801" max="12801" width="13.375" style="2" customWidth="1"/>
    <col min="12802" max="12813" width="10.375" style="2" customWidth="1"/>
    <col min="12814" max="13056" width="9" style="2"/>
    <col min="13057" max="13057" width="13.375" style="2" customWidth="1"/>
    <col min="13058" max="13069" width="10.375" style="2" customWidth="1"/>
    <col min="13070" max="13312" width="9" style="2"/>
    <col min="13313" max="13313" width="13.375" style="2" customWidth="1"/>
    <col min="13314" max="13325" width="10.375" style="2" customWidth="1"/>
    <col min="13326" max="13568" width="9" style="2"/>
    <col min="13569" max="13569" width="13.375" style="2" customWidth="1"/>
    <col min="13570" max="13581" width="10.375" style="2" customWidth="1"/>
    <col min="13582" max="13824" width="9" style="2"/>
    <col min="13825" max="13825" width="13.375" style="2" customWidth="1"/>
    <col min="13826" max="13837" width="10.375" style="2" customWidth="1"/>
    <col min="13838" max="14080" width="9" style="2"/>
    <col min="14081" max="14081" width="13.375" style="2" customWidth="1"/>
    <col min="14082" max="14093" width="10.375" style="2" customWidth="1"/>
    <col min="14094" max="14336" width="9" style="2"/>
    <col min="14337" max="14337" width="13.375" style="2" customWidth="1"/>
    <col min="14338" max="14349" width="10.375" style="2" customWidth="1"/>
    <col min="14350" max="14592" width="9" style="2"/>
    <col min="14593" max="14593" width="13.375" style="2" customWidth="1"/>
    <col min="14594" max="14605" width="10.375" style="2" customWidth="1"/>
    <col min="14606" max="14848" width="9" style="2"/>
    <col min="14849" max="14849" width="13.375" style="2" customWidth="1"/>
    <col min="14850" max="14861" width="10.375" style="2" customWidth="1"/>
    <col min="14862" max="15104" width="9" style="2"/>
    <col min="15105" max="15105" width="13.375" style="2" customWidth="1"/>
    <col min="15106" max="15117" width="10.375" style="2" customWidth="1"/>
    <col min="15118" max="15360" width="9" style="2"/>
    <col min="15361" max="15361" width="13.375" style="2" customWidth="1"/>
    <col min="15362" max="15373" width="10.375" style="2" customWidth="1"/>
    <col min="15374" max="15616" width="9" style="2"/>
    <col min="15617" max="15617" width="13.375" style="2" customWidth="1"/>
    <col min="15618" max="15629" width="10.375" style="2" customWidth="1"/>
    <col min="15630" max="15872" width="9" style="2"/>
    <col min="15873" max="15873" width="13.375" style="2" customWidth="1"/>
    <col min="15874" max="15885" width="10.375" style="2" customWidth="1"/>
    <col min="15886" max="16128" width="9" style="2"/>
    <col min="16129" max="16129" width="13.375" style="2" customWidth="1"/>
    <col min="16130" max="16141" width="10.375" style="2" customWidth="1"/>
    <col min="16142" max="16384" width="9" style="2"/>
  </cols>
  <sheetData>
    <row r="2" spans="1:14">
      <c r="A2" s="342" t="s">
        <v>115</v>
      </c>
      <c r="B2" s="330"/>
      <c r="C2" s="330"/>
      <c r="D2" s="330"/>
      <c r="E2" s="328"/>
      <c r="F2" s="328"/>
      <c r="G2" s="328"/>
      <c r="H2" s="328"/>
      <c r="I2" s="328"/>
      <c r="J2" s="328"/>
      <c r="K2" s="328"/>
      <c r="L2" s="328"/>
      <c r="M2" s="328"/>
      <c r="N2" s="328"/>
    </row>
    <row r="3" spans="1:14">
      <c r="A3" s="328"/>
      <c r="B3" s="328"/>
      <c r="C3" s="328"/>
      <c r="D3" s="328"/>
      <c r="E3" s="328"/>
      <c r="F3" s="328"/>
      <c r="G3" s="328"/>
      <c r="H3" s="328"/>
      <c r="I3" s="328"/>
      <c r="J3" s="328"/>
      <c r="K3" s="328"/>
      <c r="L3" s="328"/>
      <c r="M3" s="328"/>
      <c r="N3" s="328"/>
    </row>
    <row r="4" spans="1:14" ht="15" thickBot="1">
      <c r="A4" s="328"/>
      <c r="B4" s="328"/>
      <c r="C4" s="328"/>
      <c r="D4" s="328"/>
      <c r="E4" s="328"/>
      <c r="F4" s="328"/>
      <c r="G4" s="328"/>
      <c r="H4" s="328"/>
      <c r="I4" s="328"/>
      <c r="J4" s="328"/>
      <c r="K4" s="328"/>
      <c r="L4" s="328"/>
      <c r="M4" s="328"/>
      <c r="N4" s="328"/>
    </row>
    <row r="5" spans="1:14" ht="33" customHeight="1">
      <c r="A5" s="343"/>
      <c r="B5" s="639" t="s">
        <v>116</v>
      </c>
      <c r="C5" s="640"/>
      <c r="D5" s="640"/>
      <c r="E5" s="639" t="s">
        <v>117</v>
      </c>
      <c r="F5" s="640"/>
      <c r="G5" s="641"/>
      <c r="H5" s="639" t="s">
        <v>118</v>
      </c>
      <c r="I5" s="640"/>
      <c r="J5" s="641"/>
      <c r="K5" s="640" t="s">
        <v>119</v>
      </c>
      <c r="L5" s="640"/>
      <c r="M5" s="641"/>
      <c r="N5" s="328"/>
    </row>
    <row r="6" spans="1:14" ht="25.5">
      <c r="A6" s="344"/>
      <c r="B6" s="345" t="s">
        <v>76</v>
      </c>
      <c r="C6" s="344" t="s">
        <v>76</v>
      </c>
      <c r="D6" s="344" t="s">
        <v>76</v>
      </c>
      <c r="E6" s="345" t="s">
        <v>76</v>
      </c>
      <c r="F6" s="344" t="s">
        <v>76</v>
      </c>
      <c r="G6" s="346" t="s">
        <v>76</v>
      </c>
      <c r="H6" s="345" t="s">
        <v>76</v>
      </c>
      <c r="I6" s="344" t="s">
        <v>76</v>
      </c>
      <c r="J6" s="346" t="s">
        <v>76</v>
      </c>
      <c r="K6" s="344" t="s">
        <v>76</v>
      </c>
      <c r="L6" s="344" t="s">
        <v>76</v>
      </c>
      <c r="M6" s="346" t="s">
        <v>76</v>
      </c>
      <c r="N6" s="328"/>
    </row>
    <row r="7" spans="1:14" ht="15" thickBot="1">
      <c r="A7" s="347" t="s">
        <v>4</v>
      </c>
      <c r="B7" s="348" t="s">
        <v>120</v>
      </c>
      <c r="C7" s="349" t="s">
        <v>10</v>
      </c>
      <c r="D7" s="349" t="s">
        <v>11</v>
      </c>
      <c r="E7" s="348" t="s">
        <v>120</v>
      </c>
      <c r="F7" s="349" t="s">
        <v>10</v>
      </c>
      <c r="G7" s="350" t="s">
        <v>11</v>
      </c>
      <c r="H7" s="348" t="s">
        <v>120</v>
      </c>
      <c r="I7" s="349" t="s">
        <v>10</v>
      </c>
      <c r="J7" s="350" t="s">
        <v>11</v>
      </c>
      <c r="K7" s="349" t="s">
        <v>120</v>
      </c>
      <c r="L7" s="349" t="s">
        <v>10</v>
      </c>
      <c r="M7" s="350" t="s">
        <v>11</v>
      </c>
      <c r="N7" s="328"/>
    </row>
    <row r="8" spans="1:14">
      <c r="A8" s="351" t="s">
        <v>37</v>
      </c>
      <c r="B8" s="352">
        <v>68.322933132743358</v>
      </c>
      <c r="C8" s="353">
        <v>2.4128243835828318</v>
      </c>
      <c r="D8" s="353">
        <v>2.8228075070200074</v>
      </c>
      <c r="E8" s="352">
        <v>69.070564769911499</v>
      </c>
      <c r="F8" s="353">
        <v>2.4392269948494243</v>
      </c>
      <c r="G8" s="354">
        <v>2.8536964062682815</v>
      </c>
      <c r="H8" s="353">
        <v>3.2712890607685856</v>
      </c>
      <c r="I8" s="353">
        <v>0.11552557318104259</v>
      </c>
      <c r="J8" s="354">
        <v>0.13515548725680437</v>
      </c>
      <c r="K8" s="353">
        <v>4.0189206979367276</v>
      </c>
      <c r="L8" s="353">
        <v>0.14192818444763552</v>
      </c>
      <c r="M8" s="354">
        <v>0.16604438650507863</v>
      </c>
      <c r="N8" s="328"/>
    </row>
    <row r="9" spans="1:14">
      <c r="A9" s="355" t="s">
        <v>19</v>
      </c>
      <c r="B9" s="356">
        <v>791.38898248146734</v>
      </c>
      <c r="C9" s="335">
        <v>27.947901916333016</v>
      </c>
      <c r="D9" s="335">
        <v>26.550506820516365</v>
      </c>
      <c r="E9" s="356">
        <v>796.130342490261</v>
      </c>
      <c r="F9" s="335">
        <v>28.115343045043552</v>
      </c>
      <c r="G9" s="337">
        <v>26.709575892791374</v>
      </c>
      <c r="H9" s="335">
        <v>0</v>
      </c>
      <c r="I9" s="335">
        <v>0</v>
      </c>
      <c r="J9" s="337">
        <v>0</v>
      </c>
      <c r="K9" s="335">
        <v>4.1706407484755701</v>
      </c>
      <c r="L9" s="335">
        <v>0.14728617803241481</v>
      </c>
      <c r="M9" s="337">
        <v>0.15906907227500799</v>
      </c>
      <c r="N9" s="328"/>
    </row>
    <row r="10" spans="1:14">
      <c r="A10" s="357" t="s">
        <v>18</v>
      </c>
      <c r="B10" s="356">
        <v>2706.8275963106353</v>
      </c>
      <c r="C10" s="335">
        <v>95.591616563710076</v>
      </c>
      <c r="D10" s="335">
        <v>92.723868066798786</v>
      </c>
      <c r="E10" s="356">
        <v>2807.5086624031437</v>
      </c>
      <c r="F10" s="335">
        <v>99.147168412767016</v>
      </c>
      <c r="G10" s="337">
        <v>96.172753360384021</v>
      </c>
      <c r="H10" s="335">
        <v>0</v>
      </c>
      <c r="I10" s="335">
        <v>0</v>
      </c>
      <c r="J10" s="337">
        <v>0</v>
      </c>
      <c r="K10" s="335">
        <v>510.94372550968802</v>
      </c>
      <c r="L10" s="335">
        <v>3.2137389541480896</v>
      </c>
      <c r="M10" s="337">
        <v>3.4488852935852385</v>
      </c>
      <c r="N10" s="328"/>
    </row>
    <row r="11" spans="1:14">
      <c r="A11" s="351" t="s">
        <v>38</v>
      </c>
      <c r="B11" s="356">
        <v>546.51834524924436</v>
      </c>
      <c r="C11" s="335">
        <v>19.300295362477062</v>
      </c>
      <c r="D11" s="335">
        <v>22.565142607353703</v>
      </c>
      <c r="E11" s="356">
        <v>920.39880213601487</v>
      </c>
      <c r="F11" s="335">
        <v>32.503883697433366</v>
      </c>
      <c r="G11" s="337">
        <v>38.002256294552843</v>
      </c>
      <c r="H11" s="335">
        <v>50.153700354306437</v>
      </c>
      <c r="I11" s="335">
        <v>1.7711779280123316</v>
      </c>
      <c r="J11" s="337">
        <v>2.0707912380604125</v>
      </c>
      <c r="K11" s="335">
        <v>424.03415724107697</v>
      </c>
      <c r="L11" s="335">
        <v>14.974766262968632</v>
      </c>
      <c r="M11" s="337">
        <v>17.507904925259552</v>
      </c>
      <c r="N11" s="328"/>
    </row>
    <row r="12" spans="1:14">
      <c r="A12" s="357" t="s">
        <v>26</v>
      </c>
      <c r="B12" s="358">
        <v>6405.9733451773063</v>
      </c>
      <c r="C12" s="359">
        <v>226.22694868493656</v>
      </c>
      <c r="D12" s="359">
        <v>209.30660290601435</v>
      </c>
      <c r="E12" s="358">
        <v>8155.1916756354603</v>
      </c>
      <c r="F12" s="359">
        <v>288.00059402506633</v>
      </c>
      <c r="G12" s="360">
        <v>266.45997004650673</v>
      </c>
      <c r="H12" s="359">
        <v>6382.3139288447355</v>
      </c>
      <c r="I12" s="359">
        <v>225.3914163971518</v>
      </c>
      <c r="J12" s="360">
        <v>208.5335631519483</v>
      </c>
      <c r="K12" s="359">
        <v>8131.5322593028905</v>
      </c>
      <c r="L12" s="359">
        <v>287.16506173728158</v>
      </c>
      <c r="M12" s="360">
        <v>265.68693029244065</v>
      </c>
      <c r="N12" s="328"/>
    </row>
    <row r="13" spans="1:14">
      <c r="A13" s="328" t="s">
        <v>27</v>
      </c>
      <c r="B13" s="356">
        <v>20501.508000000002</v>
      </c>
      <c r="C13" s="335">
        <v>724</v>
      </c>
      <c r="D13" s="335">
        <v>849</v>
      </c>
      <c r="E13" s="356">
        <v>28118.780999999999</v>
      </c>
      <c r="F13" s="335">
        <v>993</v>
      </c>
      <c r="G13" s="337">
        <v>1164</v>
      </c>
      <c r="H13" s="335">
        <v>15092.960999999999</v>
      </c>
      <c r="I13" s="335">
        <v>533</v>
      </c>
      <c r="J13" s="337">
        <v>625</v>
      </c>
      <c r="K13" s="335">
        <v>22710.234</v>
      </c>
      <c r="L13" s="335">
        <v>802</v>
      </c>
      <c r="M13" s="337">
        <v>940</v>
      </c>
      <c r="N13" s="328"/>
    </row>
    <row r="14" spans="1:14">
      <c r="A14" s="328" t="s">
        <v>121</v>
      </c>
      <c r="B14" s="356">
        <v>10.68</v>
      </c>
      <c r="C14" s="335">
        <v>0.374</v>
      </c>
      <c r="D14" s="335">
        <v>0.33772200000000002</v>
      </c>
      <c r="E14" s="356">
        <v>10.68</v>
      </c>
      <c r="F14" s="335">
        <v>0.374</v>
      </c>
      <c r="G14" s="337">
        <v>0.33772200000000002</v>
      </c>
      <c r="H14" s="335">
        <v>10.68</v>
      </c>
      <c r="I14" s="335">
        <v>0.374</v>
      </c>
      <c r="J14" s="337">
        <v>0.33772200000000002</v>
      </c>
      <c r="K14" s="335">
        <v>10.68</v>
      </c>
      <c r="L14" s="335">
        <v>0.374</v>
      </c>
      <c r="M14" s="337">
        <v>0.33772200000000002</v>
      </c>
      <c r="N14" s="328"/>
    </row>
    <row r="15" spans="1:14">
      <c r="A15" s="328" t="s">
        <v>16</v>
      </c>
      <c r="B15" s="356">
        <v>5189.6570000000002</v>
      </c>
      <c r="C15" s="335">
        <v>183.27</v>
      </c>
      <c r="D15" s="335">
        <v>208.649</v>
      </c>
      <c r="E15" s="356">
        <v>5577.5990000000002</v>
      </c>
      <c r="F15" s="335">
        <v>196.97</v>
      </c>
      <c r="G15" s="337">
        <v>224.24600000000001</v>
      </c>
      <c r="H15" s="335">
        <v>863.66899999999998</v>
      </c>
      <c r="I15" s="335">
        <v>30.5</v>
      </c>
      <c r="J15" s="337">
        <v>34.723999999999997</v>
      </c>
      <c r="K15" s="335">
        <v>1251.6110000000001</v>
      </c>
      <c r="L15" s="335">
        <v>44.2</v>
      </c>
      <c r="M15" s="337">
        <v>50.320999999999998</v>
      </c>
      <c r="N15" s="328"/>
    </row>
    <row r="16" spans="1:14">
      <c r="A16" s="328" t="s">
        <v>17</v>
      </c>
      <c r="B16" s="356">
        <v>3222.4749999999999</v>
      </c>
      <c r="C16" s="335">
        <v>113.8</v>
      </c>
      <c r="D16" s="335">
        <v>125.393</v>
      </c>
      <c r="E16" s="356">
        <v>3556.6149999999998</v>
      </c>
      <c r="F16" s="335">
        <v>125.6</v>
      </c>
      <c r="G16" s="337">
        <v>138.39500000000001</v>
      </c>
      <c r="H16" s="335">
        <v>1696.2</v>
      </c>
      <c r="I16" s="335">
        <v>59.9</v>
      </c>
      <c r="J16" s="337">
        <v>66.001999999999995</v>
      </c>
      <c r="K16" s="335">
        <v>2030.3</v>
      </c>
      <c r="L16" s="335">
        <v>71.7</v>
      </c>
      <c r="M16" s="337">
        <v>79.004000000000005</v>
      </c>
      <c r="N16" s="328"/>
    </row>
    <row r="17" spans="1:14">
      <c r="A17" s="328" t="s">
        <v>14</v>
      </c>
      <c r="B17" s="356">
        <v>36128</v>
      </c>
      <c r="C17" s="335">
        <v>1276</v>
      </c>
      <c r="D17" s="335">
        <v>975</v>
      </c>
      <c r="E17" s="356">
        <v>37731</v>
      </c>
      <c r="F17" s="335">
        <v>1332</v>
      </c>
      <c r="G17" s="337">
        <v>1018</v>
      </c>
      <c r="H17" s="335">
        <v>2377</v>
      </c>
      <c r="I17" s="335">
        <v>84</v>
      </c>
      <c r="J17" s="337">
        <v>64</v>
      </c>
      <c r="K17" s="335">
        <v>3920</v>
      </c>
      <c r="L17" s="335">
        <v>138</v>
      </c>
      <c r="M17" s="337">
        <v>105</v>
      </c>
      <c r="N17" s="328"/>
    </row>
    <row r="18" spans="1:14">
      <c r="A18" s="328" t="s">
        <v>15</v>
      </c>
      <c r="B18" s="356">
        <v>99385</v>
      </c>
      <c r="C18" s="335">
        <v>3501</v>
      </c>
      <c r="D18" s="335">
        <v>3914</v>
      </c>
      <c r="E18" s="356">
        <v>103871</v>
      </c>
      <c r="F18" s="335">
        <v>3660</v>
      </c>
      <c r="G18" s="337">
        <v>4091</v>
      </c>
      <c r="H18" s="335">
        <v>3367</v>
      </c>
      <c r="I18" s="335">
        <v>119</v>
      </c>
      <c r="J18" s="337">
        <v>133</v>
      </c>
      <c r="K18" s="335">
        <v>6682</v>
      </c>
      <c r="L18" s="335">
        <v>236</v>
      </c>
      <c r="M18" s="337">
        <v>264</v>
      </c>
      <c r="N18" s="328"/>
    </row>
    <row r="19" spans="1:14">
      <c r="A19" s="328" t="s">
        <v>122</v>
      </c>
      <c r="B19" s="356">
        <v>628</v>
      </c>
      <c r="C19" s="335">
        <v>22.3</v>
      </c>
      <c r="D19" s="335">
        <v>24.6</v>
      </c>
      <c r="E19" s="356">
        <v>908</v>
      </c>
      <c r="F19" s="335">
        <v>32.200000000000003</v>
      </c>
      <c r="G19" s="337">
        <v>33.799999999999997</v>
      </c>
      <c r="H19" s="335">
        <v>246</v>
      </c>
      <c r="I19" s="335">
        <v>8.6999999999999993</v>
      </c>
      <c r="J19" s="337">
        <v>9.3000000000000007</v>
      </c>
      <c r="K19" s="335">
        <v>525</v>
      </c>
      <c r="L19" s="335">
        <v>18.7</v>
      </c>
      <c r="M19" s="337">
        <v>18.5</v>
      </c>
      <c r="N19" s="328"/>
    </row>
    <row r="20" spans="1:14">
      <c r="A20" s="328" t="s">
        <v>123</v>
      </c>
      <c r="B20" s="356">
        <v>527</v>
      </c>
      <c r="C20" s="335">
        <v>18.7</v>
      </c>
      <c r="D20" s="335">
        <v>22.2</v>
      </c>
      <c r="E20" s="356">
        <v>843</v>
      </c>
      <c r="F20" s="335">
        <v>29.9</v>
      </c>
      <c r="G20" s="337">
        <v>34.200000000000003</v>
      </c>
      <c r="H20" s="335">
        <v>261</v>
      </c>
      <c r="I20" s="335">
        <v>9.3000000000000007</v>
      </c>
      <c r="J20" s="337">
        <v>10.8</v>
      </c>
      <c r="K20" s="335">
        <v>577</v>
      </c>
      <c r="L20" s="335">
        <v>20.5</v>
      </c>
      <c r="M20" s="337">
        <v>22.8</v>
      </c>
      <c r="N20" s="328"/>
    </row>
    <row r="21" spans="1:14">
      <c r="A21" s="328" t="s">
        <v>124</v>
      </c>
      <c r="B21" s="356">
        <f>C21*28.317</f>
        <v>1529.1179999999999</v>
      </c>
      <c r="C21" s="335">
        <v>54</v>
      </c>
      <c r="D21" s="335">
        <v>60</v>
      </c>
      <c r="E21" s="356">
        <f>F21*28.317</f>
        <v>3454.674</v>
      </c>
      <c r="F21" s="335">
        <v>122</v>
      </c>
      <c r="G21" s="337">
        <v>134</v>
      </c>
      <c r="H21" s="335">
        <f>I21*28.317</f>
        <v>1514.9594999999999</v>
      </c>
      <c r="I21" s="335">
        <v>53.5</v>
      </c>
      <c r="J21" s="337">
        <v>59.4</v>
      </c>
      <c r="K21" s="335">
        <f>L21*28.317</f>
        <v>3440.5155</v>
      </c>
      <c r="L21" s="335">
        <v>121.5</v>
      </c>
      <c r="M21" s="337">
        <v>133.4</v>
      </c>
      <c r="N21" s="328"/>
    </row>
    <row r="22" spans="1:14">
      <c r="A22" s="328" t="s">
        <v>125</v>
      </c>
      <c r="B22" s="356">
        <v>2927</v>
      </c>
      <c r="C22" s="335">
        <v>103.9</v>
      </c>
      <c r="D22" s="335">
        <v>115.7</v>
      </c>
      <c r="E22" s="356">
        <v>4865</v>
      </c>
      <c r="F22" s="335">
        <v>172.7</v>
      </c>
      <c r="G22" s="337">
        <v>193.3</v>
      </c>
      <c r="H22" s="335">
        <v>2465</v>
      </c>
      <c r="I22" s="335">
        <v>87.5</v>
      </c>
      <c r="J22" s="337">
        <v>97.1</v>
      </c>
      <c r="K22" s="335">
        <v>4404</v>
      </c>
      <c r="L22" s="335">
        <v>156.30000000000001</v>
      </c>
      <c r="M22" s="337">
        <v>174.7</v>
      </c>
      <c r="N22" s="328"/>
    </row>
    <row r="23" spans="1:14">
      <c r="A23" s="328" t="s">
        <v>126</v>
      </c>
      <c r="B23" s="356">
        <v>30.1</v>
      </c>
      <c r="C23" s="335">
        <v>1.07</v>
      </c>
      <c r="D23" s="335">
        <v>0.64</v>
      </c>
      <c r="E23" s="356">
        <v>62.9</v>
      </c>
      <c r="F23" s="335">
        <v>2.23</v>
      </c>
      <c r="G23" s="337">
        <v>1.28</v>
      </c>
      <c r="H23" s="335">
        <v>29.7</v>
      </c>
      <c r="I23" s="335">
        <v>1.05</v>
      </c>
      <c r="J23" s="337">
        <v>0.62</v>
      </c>
      <c r="K23" s="335">
        <v>62.5</v>
      </c>
      <c r="L23" s="335">
        <v>2.2200000000000002</v>
      </c>
      <c r="M23" s="337">
        <v>1.27</v>
      </c>
      <c r="N23" s="328"/>
    </row>
    <row r="24" spans="1:14" ht="15" thickBot="1">
      <c r="A24" s="361" t="s">
        <v>127</v>
      </c>
      <c r="B24" s="362">
        <v>10.9</v>
      </c>
      <c r="C24" s="363">
        <v>0.39</v>
      </c>
      <c r="D24" s="363">
        <v>0.43</v>
      </c>
      <c r="E24" s="362">
        <v>12.4</v>
      </c>
      <c r="F24" s="363">
        <v>0.44</v>
      </c>
      <c r="G24" s="364">
        <v>0.5</v>
      </c>
      <c r="H24" s="363">
        <v>4.4000000000000004</v>
      </c>
      <c r="I24" s="363">
        <v>0.15</v>
      </c>
      <c r="J24" s="364">
        <v>0.17</v>
      </c>
      <c r="K24" s="363">
        <v>5.9</v>
      </c>
      <c r="L24" s="363">
        <v>0.21</v>
      </c>
      <c r="M24" s="364">
        <v>0.23</v>
      </c>
      <c r="N24" s="328"/>
    </row>
    <row r="25" spans="1:14" ht="26.25" customHeight="1" thickBot="1">
      <c r="A25" s="365" t="s">
        <v>55</v>
      </c>
      <c r="B25" s="366">
        <f t="shared" ref="B25:M25" si="0">SUM(B8:B24)</f>
        <v>180608.46920235138</v>
      </c>
      <c r="C25" s="367">
        <f t="shared" si="0"/>
        <v>6370.2835869110395</v>
      </c>
      <c r="D25" s="367">
        <f t="shared" si="0"/>
        <v>6649.9186499077041</v>
      </c>
      <c r="E25" s="366">
        <f t="shared" si="0"/>
        <v>201759.94904743478</v>
      </c>
      <c r="F25" s="367">
        <f t="shared" si="0"/>
        <v>7117.620216175158</v>
      </c>
      <c r="G25" s="368">
        <f t="shared" si="0"/>
        <v>7463.2569740005029</v>
      </c>
      <c r="H25" s="366">
        <f t="shared" si="0"/>
        <v>34364.30841825981</v>
      </c>
      <c r="I25" s="367">
        <f t="shared" si="0"/>
        <v>1214.2521198983452</v>
      </c>
      <c r="J25" s="368">
        <f t="shared" si="0"/>
        <v>1311.1932318772654</v>
      </c>
      <c r="K25" s="367">
        <f t="shared" si="0"/>
        <v>54694.440203500075</v>
      </c>
      <c r="L25" s="367">
        <f t="shared" si="0"/>
        <v>1917.3467813168786</v>
      </c>
      <c r="M25" s="368">
        <f t="shared" si="0"/>
        <v>2076.5315559700653</v>
      </c>
      <c r="N25" s="328"/>
    </row>
    <row r="26" spans="1:14">
      <c r="A26" s="328"/>
      <c r="B26" s="328"/>
      <c r="C26" s="328"/>
      <c r="D26" s="328"/>
      <c r="E26" s="328"/>
      <c r="F26" s="328"/>
      <c r="G26" s="328"/>
      <c r="H26" s="328"/>
      <c r="I26" s="328"/>
      <c r="J26" s="328"/>
      <c r="K26" s="328"/>
      <c r="L26" s="328"/>
      <c r="M26" s="328"/>
      <c r="N26" s="328"/>
    </row>
    <row r="27" spans="1:14">
      <c r="A27" s="328" t="s">
        <v>82</v>
      </c>
      <c r="B27" s="328"/>
      <c r="C27" s="328"/>
      <c r="D27" s="328"/>
      <c r="E27" s="328"/>
      <c r="F27" s="328"/>
      <c r="G27" s="328"/>
      <c r="H27" s="328"/>
      <c r="I27" s="328"/>
      <c r="J27" s="328"/>
      <c r="K27" s="328"/>
      <c r="L27" s="328"/>
      <c r="M27" s="328"/>
      <c r="N27" s="328"/>
    </row>
    <row r="28" spans="1:14">
      <c r="A28" s="328"/>
      <c r="B28" s="328"/>
      <c r="C28" s="328"/>
      <c r="D28" s="328"/>
      <c r="E28" s="328"/>
      <c r="F28" s="328"/>
      <c r="G28" s="328"/>
      <c r="H28" s="328"/>
      <c r="I28" s="328"/>
      <c r="J28" s="328"/>
      <c r="K28" s="328"/>
      <c r="L28" s="328"/>
      <c r="M28" s="328"/>
      <c r="N28" s="328"/>
    </row>
    <row r="29" spans="1:14">
      <c r="A29" s="328"/>
      <c r="B29" s="328"/>
      <c r="C29" s="328"/>
      <c r="D29" s="328"/>
      <c r="E29" s="328"/>
      <c r="F29" s="328"/>
      <c r="G29" s="328"/>
      <c r="H29" s="328"/>
      <c r="I29" s="328"/>
      <c r="J29" s="328"/>
      <c r="K29" s="328"/>
      <c r="L29" s="328"/>
      <c r="M29" s="328"/>
      <c r="N29" s="328"/>
    </row>
    <row r="30" spans="1:14">
      <c r="A30" s="328"/>
      <c r="B30" s="328"/>
      <c r="C30" s="328"/>
      <c r="D30" s="328"/>
      <c r="E30" s="328"/>
      <c r="F30" s="328"/>
      <c r="G30" s="328"/>
      <c r="H30" s="328"/>
      <c r="I30" s="328"/>
      <c r="J30" s="328"/>
      <c r="K30" s="328"/>
      <c r="L30" s="328"/>
      <c r="M30" s="328"/>
      <c r="N30" s="328"/>
    </row>
  </sheetData>
  <mergeCells count="4">
    <mergeCell ref="B5:D5"/>
    <mergeCell ref="E5:G5"/>
    <mergeCell ref="H5:J5"/>
    <mergeCell ref="K5:M5"/>
  </mergeCell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1203C-AFB3-4D54-A70C-242B6B4CF685}">
  <dimension ref="A2:AH88"/>
  <sheetViews>
    <sheetView workbookViewId="0"/>
  </sheetViews>
  <sheetFormatPr defaultRowHeight="14.25"/>
  <cols>
    <col min="1" max="1" width="19.875" style="2" customWidth="1"/>
    <col min="2" max="7" width="11.125" style="2" customWidth="1"/>
    <col min="8" max="8" width="13.75" style="2" bestFit="1" customWidth="1"/>
    <col min="9" max="10" width="11.125" style="2" customWidth="1"/>
    <col min="11" max="11" width="16" style="2" customWidth="1"/>
    <col min="12" max="20" width="11.125" style="2" customWidth="1"/>
    <col min="21" max="21" width="16" style="2" customWidth="1"/>
    <col min="22" max="24" width="9.375" style="2" customWidth="1"/>
    <col min="25" max="25" width="10.5" style="2" bestFit="1" customWidth="1"/>
    <col min="26" max="26" width="9" style="2"/>
    <col min="27" max="27" width="7.375" style="2" bestFit="1" customWidth="1"/>
    <col min="28" max="256" width="9" style="2"/>
    <col min="257" max="257" width="19.875" style="2" customWidth="1"/>
    <col min="258" max="263" width="11.125" style="2" customWidth="1"/>
    <col min="264" max="264" width="13.75" style="2" bestFit="1" customWidth="1"/>
    <col min="265" max="266" width="11.125" style="2" customWidth="1"/>
    <col min="267" max="267" width="16" style="2" customWidth="1"/>
    <col min="268" max="276" width="11.125" style="2" customWidth="1"/>
    <col min="277" max="277" width="16" style="2" customWidth="1"/>
    <col min="278" max="280" width="9.375" style="2" customWidth="1"/>
    <col min="281" max="281" width="10.5" style="2" bestFit="1" customWidth="1"/>
    <col min="282" max="282" width="9" style="2"/>
    <col min="283" max="283" width="7.375" style="2" bestFit="1" customWidth="1"/>
    <col min="284" max="512" width="9" style="2"/>
    <col min="513" max="513" width="19.875" style="2" customWidth="1"/>
    <col min="514" max="519" width="11.125" style="2" customWidth="1"/>
    <col min="520" max="520" width="13.75" style="2" bestFit="1" customWidth="1"/>
    <col min="521" max="522" width="11.125" style="2" customWidth="1"/>
    <col min="523" max="523" width="16" style="2" customWidth="1"/>
    <col min="524" max="532" width="11.125" style="2" customWidth="1"/>
    <col min="533" max="533" width="16" style="2" customWidth="1"/>
    <col min="534" max="536" width="9.375" style="2" customWidth="1"/>
    <col min="537" max="537" width="10.5" style="2" bestFit="1" customWidth="1"/>
    <col min="538" max="538" width="9" style="2"/>
    <col min="539" max="539" width="7.375" style="2" bestFit="1" customWidth="1"/>
    <col min="540" max="768" width="9" style="2"/>
    <col min="769" max="769" width="19.875" style="2" customWidth="1"/>
    <col min="770" max="775" width="11.125" style="2" customWidth="1"/>
    <col min="776" max="776" width="13.75" style="2" bestFit="1" customWidth="1"/>
    <col min="777" max="778" width="11.125" style="2" customWidth="1"/>
    <col min="779" max="779" width="16" style="2" customWidth="1"/>
    <col min="780" max="788" width="11.125" style="2" customWidth="1"/>
    <col min="789" max="789" width="16" style="2" customWidth="1"/>
    <col min="790" max="792" width="9.375" style="2" customWidth="1"/>
    <col min="793" max="793" width="10.5" style="2" bestFit="1" customWidth="1"/>
    <col min="794" max="794" width="9" style="2"/>
    <col min="795" max="795" width="7.375" style="2" bestFit="1" customWidth="1"/>
    <col min="796" max="1024" width="9" style="2"/>
    <col min="1025" max="1025" width="19.875" style="2" customWidth="1"/>
    <col min="1026" max="1031" width="11.125" style="2" customWidth="1"/>
    <col min="1032" max="1032" width="13.75" style="2" bestFit="1" customWidth="1"/>
    <col min="1033" max="1034" width="11.125" style="2" customWidth="1"/>
    <col min="1035" max="1035" width="16" style="2" customWidth="1"/>
    <col min="1036" max="1044" width="11.125" style="2" customWidth="1"/>
    <col min="1045" max="1045" width="16" style="2" customWidth="1"/>
    <col min="1046" max="1048" width="9.375" style="2" customWidth="1"/>
    <col min="1049" max="1049" width="10.5" style="2" bestFit="1" customWidth="1"/>
    <col min="1050" max="1050" width="9" style="2"/>
    <col min="1051" max="1051" width="7.375" style="2" bestFit="1" customWidth="1"/>
    <col min="1052" max="1280" width="9" style="2"/>
    <col min="1281" max="1281" width="19.875" style="2" customWidth="1"/>
    <col min="1282" max="1287" width="11.125" style="2" customWidth="1"/>
    <col min="1288" max="1288" width="13.75" style="2" bestFit="1" customWidth="1"/>
    <col min="1289" max="1290" width="11.125" style="2" customWidth="1"/>
    <col min="1291" max="1291" width="16" style="2" customWidth="1"/>
    <col min="1292" max="1300" width="11.125" style="2" customWidth="1"/>
    <col min="1301" max="1301" width="16" style="2" customWidth="1"/>
    <col min="1302" max="1304" width="9.375" style="2" customWidth="1"/>
    <col min="1305" max="1305" width="10.5" style="2" bestFit="1" customWidth="1"/>
    <col min="1306" max="1306" width="9" style="2"/>
    <col min="1307" max="1307" width="7.375" style="2" bestFit="1" customWidth="1"/>
    <col min="1308" max="1536" width="9" style="2"/>
    <col min="1537" max="1537" width="19.875" style="2" customWidth="1"/>
    <col min="1538" max="1543" width="11.125" style="2" customWidth="1"/>
    <col min="1544" max="1544" width="13.75" style="2" bestFit="1" customWidth="1"/>
    <col min="1545" max="1546" width="11.125" style="2" customWidth="1"/>
    <col min="1547" max="1547" width="16" style="2" customWidth="1"/>
    <col min="1548" max="1556" width="11.125" style="2" customWidth="1"/>
    <col min="1557" max="1557" width="16" style="2" customWidth="1"/>
    <col min="1558" max="1560" width="9.375" style="2" customWidth="1"/>
    <col min="1561" max="1561" width="10.5" style="2" bestFit="1" customWidth="1"/>
    <col min="1562" max="1562" width="9" style="2"/>
    <col min="1563" max="1563" width="7.375" style="2" bestFit="1" customWidth="1"/>
    <col min="1564" max="1792" width="9" style="2"/>
    <col min="1793" max="1793" width="19.875" style="2" customWidth="1"/>
    <col min="1794" max="1799" width="11.125" style="2" customWidth="1"/>
    <col min="1800" max="1800" width="13.75" style="2" bestFit="1" customWidth="1"/>
    <col min="1801" max="1802" width="11.125" style="2" customWidth="1"/>
    <col min="1803" max="1803" width="16" style="2" customWidth="1"/>
    <col min="1804" max="1812" width="11.125" style="2" customWidth="1"/>
    <col min="1813" max="1813" width="16" style="2" customWidth="1"/>
    <col min="1814" max="1816" width="9.375" style="2" customWidth="1"/>
    <col min="1817" max="1817" width="10.5" style="2" bestFit="1" customWidth="1"/>
    <col min="1818" max="1818" width="9" style="2"/>
    <col min="1819" max="1819" width="7.375" style="2" bestFit="1" customWidth="1"/>
    <col min="1820" max="2048" width="9" style="2"/>
    <col min="2049" max="2049" width="19.875" style="2" customWidth="1"/>
    <col min="2050" max="2055" width="11.125" style="2" customWidth="1"/>
    <col min="2056" max="2056" width="13.75" style="2" bestFit="1" customWidth="1"/>
    <col min="2057" max="2058" width="11.125" style="2" customWidth="1"/>
    <col min="2059" max="2059" width="16" style="2" customWidth="1"/>
    <col min="2060" max="2068" width="11.125" style="2" customWidth="1"/>
    <col min="2069" max="2069" width="16" style="2" customWidth="1"/>
    <col min="2070" max="2072" width="9.375" style="2" customWidth="1"/>
    <col min="2073" max="2073" width="10.5" style="2" bestFit="1" customWidth="1"/>
    <col min="2074" max="2074" width="9" style="2"/>
    <col min="2075" max="2075" width="7.375" style="2" bestFit="1" customWidth="1"/>
    <col min="2076" max="2304" width="9" style="2"/>
    <col min="2305" max="2305" width="19.875" style="2" customWidth="1"/>
    <col min="2306" max="2311" width="11.125" style="2" customWidth="1"/>
    <col min="2312" max="2312" width="13.75" style="2" bestFit="1" customWidth="1"/>
    <col min="2313" max="2314" width="11.125" style="2" customWidth="1"/>
    <col min="2315" max="2315" width="16" style="2" customWidth="1"/>
    <col min="2316" max="2324" width="11.125" style="2" customWidth="1"/>
    <col min="2325" max="2325" width="16" style="2" customWidth="1"/>
    <col min="2326" max="2328" width="9.375" style="2" customWidth="1"/>
    <col min="2329" max="2329" width="10.5" style="2" bestFit="1" customWidth="1"/>
    <col min="2330" max="2330" width="9" style="2"/>
    <col min="2331" max="2331" width="7.375" style="2" bestFit="1" customWidth="1"/>
    <col min="2332" max="2560" width="9" style="2"/>
    <col min="2561" max="2561" width="19.875" style="2" customWidth="1"/>
    <col min="2562" max="2567" width="11.125" style="2" customWidth="1"/>
    <col min="2568" max="2568" width="13.75" style="2" bestFit="1" customWidth="1"/>
    <col min="2569" max="2570" width="11.125" style="2" customWidth="1"/>
    <col min="2571" max="2571" width="16" style="2" customWidth="1"/>
    <col min="2572" max="2580" width="11.125" style="2" customWidth="1"/>
    <col min="2581" max="2581" width="16" style="2" customWidth="1"/>
    <col min="2582" max="2584" width="9.375" style="2" customWidth="1"/>
    <col min="2585" max="2585" width="10.5" style="2" bestFit="1" customWidth="1"/>
    <col min="2586" max="2586" width="9" style="2"/>
    <col min="2587" max="2587" width="7.375" style="2" bestFit="1" customWidth="1"/>
    <col min="2588" max="2816" width="9" style="2"/>
    <col min="2817" max="2817" width="19.875" style="2" customWidth="1"/>
    <col min="2818" max="2823" width="11.125" style="2" customWidth="1"/>
    <col min="2824" max="2824" width="13.75" style="2" bestFit="1" customWidth="1"/>
    <col min="2825" max="2826" width="11.125" style="2" customWidth="1"/>
    <col min="2827" max="2827" width="16" style="2" customWidth="1"/>
    <col min="2828" max="2836" width="11.125" style="2" customWidth="1"/>
    <col min="2837" max="2837" width="16" style="2" customWidth="1"/>
    <col min="2838" max="2840" width="9.375" style="2" customWidth="1"/>
    <col min="2841" max="2841" width="10.5" style="2" bestFit="1" customWidth="1"/>
    <col min="2842" max="2842" width="9" style="2"/>
    <col min="2843" max="2843" width="7.375" style="2" bestFit="1" customWidth="1"/>
    <col min="2844" max="3072" width="9" style="2"/>
    <col min="3073" max="3073" width="19.875" style="2" customWidth="1"/>
    <col min="3074" max="3079" width="11.125" style="2" customWidth="1"/>
    <col min="3080" max="3080" width="13.75" style="2" bestFit="1" customWidth="1"/>
    <col min="3081" max="3082" width="11.125" style="2" customWidth="1"/>
    <col min="3083" max="3083" width="16" style="2" customWidth="1"/>
    <col min="3084" max="3092" width="11.125" style="2" customWidth="1"/>
    <col min="3093" max="3093" width="16" style="2" customWidth="1"/>
    <col min="3094" max="3096" width="9.375" style="2" customWidth="1"/>
    <col min="3097" max="3097" width="10.5" style="2" bestFit="1" customWidth="1"/>
    <col min="3098" max="3098" width="9" style="2"/>
    <col min="3099" max="3099" width="7.375" style="2" bestFit="1" customWidth="1"/>
    <col min="3100" max="3328" width="9" style="2"/>
    <col min="3329" max="3329" width="19.875" style="2" customWidth="1"/>
    <col min="3330" max="3335" width="11.125" style="2" customWidth="1"/>
    <col min="3336" max="3336" width="13.75" style="2" bestFit="1" customWidth="1"/>
    <col min="3337" max="3338" width="11.125" style="2" customWidth="1"/>
    <col min="3339" max="3339" width="16" style="2" customWidth="1"/>
    <col min="3340" max="3348" width="11.125" style="2" customWidth="1"/>
    <col min="3349" max="3349" width="16" style="2" customWidth="1"/>
    <col min="3350" max="3352" width="9.375" style="2" customWidth="1"/>
    <col min="3353" max="3353" width="10.5" style="2" bestFit="1" customWidth="1"/>
    <col min="3354" max="3354" width="9" style="2"/>
    <col min="3355" max="3355" width="7.375" style="2" bestFit="1" customWidth="1"/>
    <col min="3356" max="3584" width="9" style="2"/>
    <col min="3585" max="3585" width="19.875" style="2" customWidth="1"/>
    <col min="3586" max="3591" width="11.125" style="2" customWidth="1"/>
    <col min="3592" max="3592" width="13.75" style="2" bestFit="1" customWidth="1"/>
    <col min="3593" max="3594" width="11.125" style="2" customWidth="1"/>
    <col min="3595" max="3595" width="16" style="2" customWidth="1"/>
    <col min="3596" max="3604" width="11.125" style="2" customWidth="1"/>
    <col min="3605" max="3605" width="16" style="2" customWidth="1"/>
    <col min="3606" max="3608" width="9.375" style="2" customWidth="1"/>
    <col min="3609" max="3609" width="10.5" style="2" bestFit="1" customWidth="1"/>
    <col min="3610" max="3610" width="9" style="2"/>
    <col min="3611" max="3611" width="7.375" style="2" bestFit="1" customWidth="1"/>
    <col min="3612" max="3840" width="9" style="2"/>
    <col min="3841" max="3841" width="19.875" style="2" customWidth="1"/>
    <col min="3842" max="3847" width="11.125" style="2" customWidth="1"/>
    <col min="3848" max="3848" width="13.75" style="2" bestFit="1" customWidth="1"/>
    <col min="3849" max="3850" width="11.125" style="2" customWidth="1"/>
    <col min="3851" max="3851" width="16" style="2" customWidth="1"/>
    <col min="3852" max="3860" width="11.125" style="2" customWidth="1"/>
    <col min="3861" max="3861" width="16" style="2" customWidth="1"/>
    <col min="3862" max="3864" width="9.375" style="2" customWidth="1"/>
    <col min="3865" max="3865" width="10.5" style="2" bestFit="1" customWidth="1"/>
    <col min="3866" max="3866" width="9" style="2"/>
    <col min="3867" max="3867" width="7.375" style="2" bestFit="1" customWidth="1"/>
    <col min="3868" max="4096" width="9" style="2"/>
    <col min="4097" max="4097" width="19.875" style="2" customWidth="1"/>
    <col min="4098" max="4103" width="11.125" style="2" customWidth="1"/>
    <col min="4104" max="4104" width="13.75" style="2" bestFit="1" customWidth="1"/>
    <col min="4105" max="4106" width="11.125" style="2" customWidth="1"/>
    <col min="4107" max="4107" width="16" style="2" customWidth="1"/>
    <col min="4108" max="4116" width="11.125" style="2" customWidth="1"/>
    <col min="4117" max="4117" width="16" style="2" customWidth="1"/>
    <col min="4118" max="4120" width="9.375" style="2" customWidth="1"/>
    <col min="4121" max="4121" width="10.5" style="2" bestFit="1" customWidth="1"/>
    <col min="4122" max="4122" width="9" style="2"/>
    <col min="4123" max="4123" width="7.375" style="2" bestFit="1" customWidth="1"/>
    <col min="4124" max="4352" width="9" style="2"/>
    <col min="4353" max="4353" width="19.875" style="2" customWidth="1"/>
    <col min="4354" max="4359" width="11.125" style="2" customWidth="1"/>
    <col min="4360" max="4360" width="13.75" style="2" bestFit="1" customWidth="1"/>
    <col min="4361" max="4362" width="11.125" style="2" customWidth="1"/>
    <col min="4363" max="4363" width="16" style="2" customWidth="1"/>
    <col min="4364" max="4372" width="11.125" style="2" customWidth="1"/>
    <col min="4373" max="4373" width="16" style="2" customWidth="1"/>
    <col min="4374" max="4376" width="9.375" style="2" customWidth="1"/>
    <col min="4377" max="4377" width="10.5" style="2" bestFit="1" customWidth="1"/>
    <col min="4378" max="4378" width="9" style="2"/>
    <col min="4379" max="4379" width="7.375" style="2" bestFit="1" customWidth="1"/>
    <col min="4380" max="4608" width="9" style="2"/>
    <col min="4609" max="4609" width="19.875" style="2" customWidth="1"/>
    <col min="4610" max="4615" width="11.125" style="2" customWidth="1"/>
    <col min="4616" max="4616" width="13.75" style="2" bestFit="1" customWidth="1"/>
    <col min="4617" max="4618" width="11.125" style="2" customWidth="1"/>
    <col min="4619" max="4619" width="16" style="2" customWidth="1"/>
    <col min="4620" max="4628" width="11.125" style="2" customWidth="1"/>
    <col min="4629" max="4629" width="16" style="2" customWidth="1"/>
    <col min="4630" max="4632" width="9.375" style="2" customWidth="1"/>
    <col min="4633" max="4633" width="10.5" style="2" bestFit="1" customWidth="1"/>
    <col min="4634" max="4634" width="9" style="2"/>
    <col min="4635" max="4635" width="7.375" style="2" bestFit="1" customWidth="1"/>
    <col min="4636" max="4864" width="9" style="2"/>
    <col min="4865" max="4865" width="19.875" style="2" customWidth="1"/>
    <col min="4866" max="4871" width="11.125" style="2" customWidth="1"/>
    <col min="4872" max="4872" width="13.75" style="2" bestFit="1" customWidth="1"/>
    <col min="4873" max="4874" width="11.125" style="2" customWidth="1"/>
    <col min="4875" max="4875" width="16" style="2" customWidth="1"/>
    <col min="4876" max="4884" width="11.125" style="2" customWidth="1"/>
    <col min="4885" max="4885" width="16" style="2" customWidth="1"/>
    <col min="4886" max="4888" width="9.375" style="2" customWidth="1"/>
    <col min="4889" max="4889" width="10.5" style="2" bestFit="1" customWidth="1"/>
    <col min="4890" max="4890" width="9" style="2"/>
    <col min="4891" max="4891" width="7.375" style="2" bestFit="1" customWidth="1"/>
    <col min="4892" max="5120" width="9" style="2"/>
    <col min="5121" max="5121" width="19.875" style="2" customWidth="1"/>
    <col min="5122" max="5127" width="11.125" style="2" customWidth="1"/>
    <col min="5128" max="5128" width="13.75" style="2" bestFit="1" customWidth="1"/>
    <col min="5129" max="5130" width="11.125" style="2" customWidth="1"/>
    <col min="5131" max="5131" width="16" style="2" customWidth="1"/>
    <col min="5132" max="5140" width="11.125" style="2" customWidth="1"/>
    <col min="5141" max="5141" width="16" style="2" customWidth="1"/>
    <col min="5142" max="5144" width="9.375" style="2" customWidth="1"/>
    <col min="5145" max="5145" width="10.5" style="2" bestFit="1" customWidth="1"/>
    <col min="5146" max="5146" width="9" style="2"/>
    <col min="5147" max="5147" width="7.375" style="2" bestFit="1" customWidth="1"/>
    <col min="5148" max="5376" width="9" style="2"/>
    <col min="5377" max="5377" width="19.875" style="2" customWidth="1"/>
    <col min="5378" max="5383" width="11.125" style="2" customWidth="1"/>
    <col min="5384" max="5384" width="13.75" style="2" bestFit="1" customWidth="1"/>
    <col min="5385" max="5386" width="11.125" style="2" customWidth="1"/>
    <col min="5387" max="5387" width="16" style="2" customWidth="1"/>
    <col min="5388" max="5396" width="11.125" style="2" customWidth="1"/>
    <col min="5397" max="5397" width="16" style="2" customWidth="1"/>
    <col min="5398" max="5400" width="9.375" style="2" customWidth="1"/>
    <col min="5401" max="5401" width="10.5" style="2" bestFit="1" customWidth="1"/>
    <col min="5402" max="5402" width="9" style="2"/>
    <col min="5403" max="5403" width="7.375" style="2" bestFit="1" customWidth="1"/>
    <col min="5404" max="5632" width="9" style="2"/>
    <col min="5633" max="5633" width="19.875" style="2" customWidth="1"/>
    <col min="5634" max="5639" width="11.125" style="2" customWidth="1"/>
    <col min="5640" max="5640" width="13.75" style="2" bestFit="1" customWidth="1"/>
    <col min="5641" max="5642" width="11.125" style="2" customWidth="1"/>
    <col min="5643" max="5643" width="16" style="2" customWidth="1"/>
    <col min="5644" max="5652" width="11.125" style="2" customWidth="1"/>
    <col min="5653" max="5653" width="16" style="2" customWidth="1"/>
    <col min="5654" max="5656" width="9.375" style="2" customWidth="1"/>
    <col min="5657" max="5657" width="10.5" style="2" bestFit="1" customWidth="1"/>
    <col min="5658" max="5658" width="9" style="2"/>
    <col min="5659" max="5659" width="7.375" style="2" bestFit="1" customWidth="1"/>
    <col min="5660" max="5888" width="9" style="2"/>
    <col min="5889" max="5889" width="19.875" style="2" customWidth="1"/>
    <col min="5890" max="5895" width="11.125" style="2" customWidth="1"/>
    <col min="5896" max="5896" width="13.75" style="2" bestFit="1" customWidth="1"/>
    <col min="5897" max="5898" width="11.125" style="2" customWidth="1"/>
    <col min="5899" max="5899" width="16" style="2" customWidth="1"/>
    <col min="5900" max="5908" width="11.125" style="2" customWidth="1"/>
    <col min="5909" max="5909" width="16" style="2" customWidth="1"/>
    <col min="5910" max="5912" width="9.375" style="2" customWidth="1"/>
    <col min="5913" max="5913" width="10.5" style="2" bestFit="1" customWidth="1"/>
    <col min="5914" max="5914" width="9" style="2"/>
    <col min="5915" max="5915" width="7.375" style="2" bestFit="1" customWidth="1"/>
    <col min="5916" max="6144" width="9" style="2"/>
    <col min="6145" max="6145" width="19.875" style="2" customWidth="1"/>
    <col min="6146" max="6151" width="11.125" style="2" customWidth="1"/>
    <col min="6152" max="6152" width="13.75" style="2" bestFit="1" customWidth="1"/>
    <col min="6153" max="6154" width="11.125" style="2" customWidth="1"/>
    <col min="6155" max="6155" width="16" style="2" customWidth="1"/>
    <col min="6156" max="6164" width="11.125" style="2" customWidth="1"/>
    <col min="6165" max="6165" width="16" style="2" customWidth="1"/>
    <col min="6166" max="6168" width="9.375" style="2" customWidth="1"/>
    <col min="6169" max="6169" width="10.5" style="2" bestFit="1" customWidth="1"/>
    <col min="6170" max="6170" width="9" style="2"/>
    <col min="6171" max="6171" width="7.375" style="2" bestFit="1" customWidth="1"/>
    <col min="6172" max="6400" width="9" style="2"/>
    <col min="6401" max="6401" width="19.875" style="2" customWidth="1"/>
    <col min="6402" max="6407" width="11.125" style="2" customWidth="1"/>
    <col min="6408" max="6408" width="13.75" style="2" bestFit="1" customWidth="1"/>
    <col min="6409" max="6410" width="11.125" style="2" customWidth="1"/>
    <col min="6411" max="6411" width="16" style="2" customWidth="1"/>
    <col min="6412" max="6420" width="11.125" style="2" customWidth="1"/>
    <col min="6421" max="6421" width="16" style="2" customWidth="1"/>
    <col min="6422" max="6424" width="9.375" style="2" customWidth="1"/>
    <col min="6425" max="6425" width="10.5" style="2" bestFit="1" customWidth="1"/>
    <col min="6426" max="6426" width="9" style="2"/>
    <col min="6427" max="6427" width="7.375" style="2" bestFit="1" customWidth="1"/>
    <col min="6428" max="6656" width="9" style="2"/>
    <col min="6657" max="6657" width="19.875" style="2" customWidth="1"/>
    <col min="6658" max="6663" width="11.125" style="2" customWidth="1"/>
    <col min="6664" max="6664" width="13.75" style="2" bestFit="1" customWidth="1"/>
    <col min="6665" max="6666" width="11.125" style="2" customWidth="1"/>
    <col min="6667" max="6667" width="16" style="2" customWidth="1"/>
    <col min="6668" max="6676" width="11.125" style="2" customWidth="1"/>
    <col min="6677" max="6677" width="16" style="2" customWidth="1"/>
    <col min="6678" max="6680" width="9.375" style="2" customWidth="1"/>
    <col min="6681" max="6681" width="10.5" style="2" bestFit="1" customWidth="1"/>
    <col min="6682" max="6682" width="9" style="2"/>
    <col min="6683" max="6683" width="7.375" style="2" bestFit="1" customWidth="1"/>
    <col min="6684" max="6912" width="9" style="2"/>
    <col min="6913" max="6913" width="19.875" style="2" customWidth="1"/>
    <col min="6914" max="6919" width="11.125" style="2" customWidth="1"/>
    <col min="6920" max="6920" width="13.75" style="2" bestFit="1" customWidth="1"/>
    <col min="6921" max="6922" width="11.125" style="2" customWidth="1"/>
    <col min="6923" max="6923" width="16" style="2" customWidth="1"/>
    <col min="6924" max="6932" width="11.125" style="2" customWidth="1"/>
    <col min="6933" max="6933" width="16" style="2" customWidth="1"/>
    <col min="6934" max="6936" width="9.375" style="2" customWidth="1"/>
    <col min="6937" max="6937" width="10.5" style="2" bestFit="1" customWidth="1"/>
    <col min="6938" max="6938" width="9" style="2"/>
    <col min="6939" max="6939" width="7.375" style="2" bestFit="1" customWidth="1"/>
    <col min="6940" max="7168" width="9" style="2"/>
    <col min="7169" max="7169" width="19.875" style="2" customWidth="1"/>
    <col min="7170" max="7175" width="11.125" style="2" customWidth="1"/>
    <col min="7176" max="7176" width="13.75" style="2" bestFit="1" customWidth="1"/>
    <col min="7177" max="7178" width="11.125" style="2" customWidth="1"/>
    <col min="7179" max="7179" width="16" style="2" customWidth="1"/>
    <col min="7180" max="7188" width="11.125" style="2" customWidth="1"/>
    <col min="7189" max="7189" width="16" style="2" customWidth="1"/>
    <col min="7190" max="7192" width="9.375" style="2" customWidth="1"/>
    <col min="7193" max="7193" width="10.5" style="2" bestFit="1" customWidth="1"/>
    <col min="7194" max="7194" width="9" style="2"/>
    <col min="7195" max="7195" width="7.375" style="2" bestFit="1" customWidth="1"/>
    <col min="7196" max="7424" width="9" style="2"/>
    <col min="7425" max="7425" width="19.875" style="2" customWidth="1"/>
    <col min="7426" max="7431" width="11.125" style="2" customWidth="1"/>
    <col min="7432" max="7432" width="13.75" style="2" bestFit="1" customWidth="1"/>
    <col min="7433" max="7434" width="11.125" style="2" customWidth="1"/>
    <col min="7435" max="7435" width="16" style="2" customWidth="1"/>
    <col min="7436" max="7444" width="11.125" style="2" customWidth="1"/>
    <col min="7445" max="7445" width="16" style="2" customWidth="1"/>
    <col min="7446" max="7448" width="9.375" style="2" customWidth="1"/>
    <col min="7449" max="7449" width="10.5" style="2" bestFit="1" customWidth="1"/>
    <col min="7450" max="7450" width="9" style="2"/>
    <col min="7451" max="7451" width="7.375" style="2" bestFit="1" customWidth="1"/>
    <col min="7452" max="7680" width="9" style="2"/>
    <col min="7681" max="7681" width="19.875" style="2" customWidth="1"/>
    <col min="7682" max="7687" width="11.125" style="2" customWidth="1"/>
    <col min="7688" max="7688" width="13.75" style="2" bestFit="1" customWidth="1"/>
    <col min="7689" max="7690" width="11.125" style="2" customWidth="1"/>
    <col min="7691" max="7691" width="16" style="2" customWidth="1"/>
    <col min="7692" max="7700" width="11.125" style="2" customWidth="1"/>
    <col min="7701" max="7701" width="16" style="2" customWidth="1"/>
    <col min="7702" max="7704" width="9.375" style="2" customWidth="1"/>
    <col min="7705" max="7705" width="10.5" style="2" bestFit="1" customWidth="1"/>
    <col min="7706" max="7706" width="9" style="2"/>
    <col min="7707" max="7707" width="7.375" style="2" bestFit="1" customWidth="1"/>
    <col min="7708" max="7936" width="9" style="2"/>
    <col min="7937" max="7937" width="19.875" style="2" customWidth="1"/>
    <col min="7938" max="7943" width="11.125" style="2" customWidth="1"/>
    <col min="7944" max="7944" width="13.75" style="2" bestFit="1" customWidth="1"/>
    <col min="7945" max="7946" width="11.125" style="2" customWidth="1"/>
    <col min="7947" max="7947" width="16" style="2" customWidth="1"/>
    <col min="7948" max="7956" width="11.125" style="2" customWidth="1"/>
    <col min="7957" max="7957" width="16" style="2" customWidth="1"/>
    <col min="7958" max="7960" width="9.375" style="2" customWidth="1"/>
    <col min="7961" max="7961" width="10.5" style="2" bestFit="1" customWidth="1"/>
    <col min="7962" max="7962" width="9" style="2"/>
    <col min="7963" max="7963" width="7.375" style="2" bestFit="1" customWidth="1"/>
    <col min="7964" max="8192" width="9" style="2"/>
    <col min="8193" max="8193" width="19.875" style="2" customWidth="1"/>
    <col min="8194" max="8199" width="11.125" style="2" customWidth="1"/>
    <col min="8200" max="8200" width="13.75" style="2" bestFit="1" customWidth="1"/>
    <col min="8201" max="8202" width="11.125" style="2" customWidth="1"/>
    <col min="8203" max="8203" width="16" style="2" customWidth="1"/>
    <col min="8204" max="8212" width="11.125" style="2" customWidth="1"/>
    <col min="8213" max="8213" width="16" style="2" customWidth="1"/>
    <col min="8214" max="8216" width="9.375" style="2" customWidth="1"/>
    <col min="8217" max="8217" width="10.5" style="2" bestFit="1" customWidth="1"/>
    <col min="8218" max="8218" width="9" style="2"/>
    <col min="8219" max="8219" width="7.375" style="2" bestFit="1" customWidth="1"/>
    <col min="8220" max="8448" width="9" style="2"/>
    <col min="8449" max="8449" width="19.875" style="2" customWidth="1"/>
    <col min="8450" max="8455" width="11.125" style="2" customWidth="1"/>
    <col min="8456" max="8456" width="13.75" style="2" bestFit="1" customWidth="1"/>
    <col min="8457" max="8458" width="11.125" style="2" customWidth="1"/>
    <col min="8459" max="8459" width="16" style="2" customWidth="1"/>
    <col min="8460" max="8468" width="11.125" style="2" customWidth="1"/>
    <col min="8469" max="8469" width="16" style="2" customWidth="1"/>
    <col min="8470" max="8472" width="9.375" style="2" customWidth="1"/>
    <col min="8473" max="8473" width="10.5" style="2" bestFit="1" customWidth="1"/>
    <col min="8474" max="8474" width="9" style="2"/>
    <col min="8475" max="8475" width="7.375" style="2" bestFit="1" customWidth="1"/>
    <col min="8476" max="8704" width="9" style="2"/>
    <col min="8705" max="8705" width="19.875" style="2" customWidth="1"/>
    <col min="8706" max="8711" width="11.125" style="2" customWidth="1"/>
    <col min="8712" max="8712" width="13.75" style="2" bestFit="1" customWidth="1"/>
    <col min="8713" max="8714" width="11.125" style="2" customWidth="1"/>
    <col min="8715" max="8715" width="16" style="2" customWidth="1"/>
    <col min="8716" max="8724" width="11.125" style="2" customWidth="1"/>
    <col min="8725" max="8725" width="16" style="2" customWidth="1"/>
    <col min="8726" max="8728" width="9.375" style="2" customWidth="1"/>
    <col min="8729" max="8729" width="10.5" style="2" bestFit="1" customWidth="1"/>
    <col min="8730" max="8730" width="9" style="2"/>
    <col min="8731" max="8731" width="7.375" style="2" bestFit="1" customWidth="1"/>
    <col min="8732" max="8960" width="9" style="2"/>
    <col min="8961" max="8961" width="19.875" style="2" customWidth="1"/>
    <col min="8962" max="8967" width="11.125" style="2" customWidth="1"/>
    <col min="8968" max="8968" width="13.75" style="2" bestFit="1" customWidth="1"/>
    <col min="8969" max="8970" width="11.125" style="2" customWidth="1"/>
    <col min="8971" max="8971" width="16" style="2" customWidth="1"/>
    <col min="8972" max="8980" width="11.125" style="2" customWidth="1"/>
    <col min="8981" max="8981" width="16" style="2" customWidth="1"/>
    <col min="8982" max="8984" width="9.375" style="2" customWidth="1"/>
    <col min="8985" max="8985" width="10.5" style="2" bestFit="1" customWidth="1"/>
    <col min="8986" max="8986" width="9" style="2"/>
    <col min="8987" max="8987" width="7.375" style="2" bestFit="1" customWidth="1"/>
    <col min="8988" max="9216" width="9" style="2"/>
    <col min="9217" max="9217" width="19.875" style="2" customWidth="1"/>
    <col min="9218" max="9223" width="11.125" style="2" customWidth="1"/>
    <col min="9224" max="9224" width="13.75" style="2" bestFit="1" customWidth="1"/>
    <col min="9225" max="9226" width="11.125" style="2" customWidth="1"/>
    <col min="9227" max="9227" width="16" style="2" customWidth="1"/>
    <col min="9228" max="9236" width="11.125" style="2" customWidth="1"/>
    <col min="9237" max="9237" width="16" style="2" customWidth="1"/>
    <col min="9238" max="9240" width="9.375" style="2" customWidth="1"/>
    <col min="9241" max="9241" width="10.5" style="2" bestFit="1" customWidth="1"/>
    <col min="9242" max="9242" width="9" style="2"/>
    <col min="9243" max="9243" width="7.375" style="2" bestFit="1" customWidth="1"/>
    <col min="9244" max="9472" width="9" style="2"/>
    <col min="9473" max="9473" width="19.875" style="2" customWidth="1"/>
    <col min="9474" max="9479" width="11.125" style="2" customWidth="1"/>
    <col min="9480" max="9480" width="13.75" style="2" bestFit="1" customWidth="1"/>
    <col min="9481" max="9482" width="11.125" style="2" customWidth="1"/>
    <col min="9483" max="9483" width="16" style="2" customWidth="1"/>
    <col min="9484" max="9492" width="11.125" style="2" customWidth="1"/>
    <col min="9493" max="9493" width="16" style="2" customWidth="1"/>
    <col min="9494" max="9496" width="9.375" style="2" customWidth="1"/>
    <col min="9497" max="9497" width="10.5" style="2" bestFit="1" customWidth="1"/>
    <col min="9498" max="9498" width="9" style="2"/>
    <col min="9499" max="9499" width="7.375" style="2" bestFit="1" customWidth="1"/>
    <col min="9500" max="9728" width="9" style="2"/>
    <col min="9729" max="9729" width="19.875" style="2" customWidth="1"/>
    <col min="9730" max="9735" width="11.125" style="2" customWidth="1"/>
    <col min="9736" max="9736" width="13.75" style="2" bestFit="1" customWidth="1"/>
    <col min="9737" max="9738" width="11.125" style="2" customWidth="1"/>
    <col min="9739" max="9739" width="16" style="2" customWidth="1"/>
    <col min="9740" max="9748" width="11.125" style="2" customWidth="1"/>
    <col min="9749" max="9749" width="16" style="2" customWidth="1"/>
    <col min="9750" max="9752" width="9.375" style="2" customWidth="1"/>
    <col min="9753" max="9753" width="10.5" style="2" bestFit="1" customWidth="1"/>
    <col min="9754" max="9754" width="9" style="2"/>
    <col min="9755" max="9755" width="7.375" style="2" bestFit="1" customWidth="1"/>
    <col min="9756" max="9984" width="9" style="2"/>
    <col min="9985" max="9985" width="19.875" style="2" customWidth="1"/>
    <col min="9986" max="9991" width="11.125" style="2" customWidth="1"/>
    <col min="9992" max="9992" width="13.75" style="2" bestFit="1" customWidth="1"/>
    <col min="9993" max="9994" width="11.125" style="2" customWidth="1"/>
    <col min="9995" max="9995" width="16" style="2" customWidth="1"/>
    <col min="9996" max="10004" width="11.125" style="2" customWidth="1"/>
    <col min="10005" max="10005" width="16" style="2" customWidth="1"/>
    <col min="10006" max="10008" width="9.375" style="2" customWidth="1"/>
    <col min="10009" max="10009" width="10.5" style="2" bestFit="1" customWidth="1"/>
    <col min="10010" max="10010" width="9" style="2"/>
    <col min="10011" max="10011" width="7.375" style="2" bestFit="1" customWidth="1"/>
    <col min="10012" max="10240" width="9" style="2"/>
    <col min="10241" max="10241" width="19.875" style="2" customWidth="1"/>
    <col min="10242" max="10247" width="11.125" style="2" customWidth="1"/>
    <col min="10248" max="10248" width="13.75" style="2" bestFit="1" customWidth="1"/>
    <col min="10249" max="10250" width="11.125" style="2" customWidth="1"/>
    <col min="10251" max="10251" width="16" style="2" customWidth="1"/>
    <col min="10252" max="10260" width="11.125" style="2" customWidth="1"/>
    <col min="10261" max="10261" width="16" style="2" customWidth="1"/>
    <col min="10262" max="10264" width="9.375" style="2" customWidth="1"/>
    <col min="10265" max="10265" width="10.5" style="2" bestFit="1" customWidth="1"/>
    <col min="10266" max="10266" width="9" style="2"/>
    <col min="10267" max="10267" width="7.375" style="2" bestFit="1" customWidth="1"/>
    <col min="10268" max="10496" width="9" style="2"/>
    <col min="10497" max="10497" width="19.875" style="2" customWidth="1"/>
    <col min="10498" max="10503" width="11.125" style="2" customWidth="1"/>
    <col min="10504" max="10504" width="13.75" style="2" bestFit="1" customWidth="1"/>
    <col min="10505" max="10506" width="11.125" style="2" customWidth="1"/>
    <col min="10507" max="10507" width="16" style="2" customWidth="1"/>
    <col min="10508" max="10516" width="11.125" style="2" customWidth="1"/>
    <col min="10517" max="10517" width="16" style="2" customWidth="1"/>
    <col min="10518" max="10520" width="9.375" style="2" customWidth="1"/>
    <col min="10521" max="10521" width="10.5" style="2" bestFit="1" customWidth="1"/>
    <col min="10522" max="10522" width="9" style="2"/>
    <col min="10523" max="10523" width="7.375" style="2" bestFit="1" customWidth="1"/>
    <col min="10524" max="10752" width="9" style="2"/>
    <col min="10753" max="10753" width="19.875" style="2" customWidth="1"/>
    <col min="10754" max="10759" width="11.125" style="2" customWidth="1"/>
    <col min="10760" max="10760" width="13.75" style="2" bestFit="1" customWidth="1"/>
    <col min="10761" max="10762" width="11.125" style="2" customWidth="1"/>
    <col min="10763" max="10763" width="16" style="2" customWidth="1"/>
    <col min="10764" max="10772" width="11.125" style="2" customWidth="1"/>
    <col min="10773" max="10773" width="16" style="2" customWidth="1"/>
    <col min="10774" max="10776" width="9.375" style="2" customWidth="1"/>
    <col min="10777" max="10777" width="10.5" style="2" bestFit="1" customWidth="1"/>
    <col min="10778" max="10778" width="9" style="2"/>
    <col min="10779" max="10779" width="7.375" style="2" bestFit="1" customWidth="1"/>
    <col min="10780" max="11008" width="9" style="2"/>
    <col min="11009" max="11009" width="19.875" style="2" customWidth="1"/>
    <col min="11010" max="11015" width="11.125" style="2" customWidth="1"/>
    <col min="11016" max="11016" width="13.75" style="2" bestFit="1" customWidth="1"/>
    <col min="11017" max="11018" width="11.125" style="2" customWidth="1"/>
    <col min="11019" max="11019" width="16" style="2" customWidth="1"/>
    <col min="11020" max="11028" width="11.125" style="2" customWidth="1"/>
    <col min="11029" max="11029" width="16" style="2" customWidth="1"/>
    <col min="11030" max="11032" width="9.375" style="2" customWidth="1"/>
    <col min="11033" max="11033" width="10.5" style="2" bestFit="1" customWidth="1"/>
    <col min="11034" max="11034" width="9" style="2"/>
    <col min="11035" max="11035" width="7.375" style="2" bestFit="1" customWidth="1"/>
    <col min="11036" max="11264" width="9" style="2"/>
    <col min="11265" max="11265" width="19.875" style="2" customWidth="1"/>
    <col min="11266" max="11271" width="11.125" style="2" customWidth="1"/>
    <col min="11272" max="11272" width="13.75" style="2" bestFit="1" customWidth="1"/>
    <col min="11273" max="11274" width="11.125" style="2" customWidth="1"/>
    <col min="11275" max="11275" width="16" style="2" customWidth="1"/>
    <col min="11276" max="11284" width="11.125" style="2" customWidth="1"/>
    <col min="11285" max="11285" width="16" style="2" customWidth="1"/>
    <col min="11286" max="11288" width="9.375" style="2" customWidth="1"/>
    <col min="11289" max="11289" width="10.5" style="2" bestFit="1" customWidth="1"/>
    <col min="11290" max="11290" width="9" style="2"/>
    <col min="11291" max="11291" width="7.375" style="2" bestFit="1" customWidth="1"/>
    <col min="11292" max="11520" width="9" style="2"/>
    <col min="11521" max="11521" width="19.875" style="2" customWidth="1"/>
    <col min="11522" max="11527" width="11.125" style="2" customWidth="1"/>
    <col min="11528" max="11528" width="13.75" style="2" bestFit="1" customWidth="1"/>
    <col min="11529" max="11530" width="11.125" style="2" customWidth="1"/>
    <col min="11531" max="11531" width="16" style="2" customWidth="1"/>
    <col min="11532" max="11540" width="11.125" style="2" customWidth="1"/>
    <col min="11541" max="11541" width="16" style="2" customWidth="1"/>
    <col min="11542" max="11544" width="9.375" style="2" customWidth="1"/>
    <col min="11545" max="11545" width="10.5" style="2" bestFit="1" customWidth="1"/>
    <col min="11546" max="11546" width="9" style="2"/>
    <col min="11547" max="11547" width="7.375" style="2" bestFit="1" customWidth="1"/>
    <col min="11548" max="11776" width="9" style="2"/>
    <col min="11777" max="11777" width="19.875" style="2" customWidth="1"/>
    <col min="11778" max="11783" width="11.125" style="2" customWidth="1"/>
    <col min="11784" max="11784" width="13.75" style="2" bestFit="1" customWidth="1"/>
    <col min="11785" max="11786" width="11.125" style="2" customWidth="1"/>
    <col min="11787" max="11787" width="16" style="2" customWidth="1"/>
    <col min="11788" max="11796" width="11.125" style="2" customWidth="1"/>
    <col min="11797" max="11797" width="16" style="2" customWidth="1"/>
    <col min="11798" max="11800" width="9.375" style="2" customWidth="1"/>
    <col min="11801" max="11801" width="10.5" style="2" bestFit="1" customWidth="1"/>
    <col min="11802" max="11802" width="9" style="2"/>
    <col min="11803" max="11803" width="7.375" style="2" bestFit="1" customWidth="1"/>
    <col min="11804" max="12032" width="9" style="2"/>
    <col min="12033" max="12033" width="19.875" style="2" customWidth="1"/>
    <col min="12034" max="12039" width="11.125" style="2" customWidth="1"/>
    <col min="12040" max="12040" width="13.75" style="2" bestFit="1" customWidth="1"/>
    <col min="12041" max="12042" width="11.125" style="2" customWidth="1"/>
    <col min="12043" max="12043" width="16" style="2" customWidth="1"/>
    <col min="12044" max="12052" width="11.125" style="2" customWidth="1"/>
    <col min="12053" max="12053" width="16" style="2" customWidth="1"/>
    <col min="12054" max="12056" width="9.375" style="2" customWidth="1"/>
    <col min="12057" max="12057" width="10.5" style="2" bestFit="1" customWidth="1"/>
    <col min="12058" max="12058" width="9" style="2"/>
    <col min="12059" max="12059" width="7.375" style="2" bestFit="1" customWidth="1"/>
    <col min="12060" max="12288" width="9" style="2"/>
    <col min="12289" max="12289" width="19.875" style="2" customWidth="1"/>
    <col min="12290" max="12295" width="11.125" style="2" customWidth="1"/>
    <col min="12296" max="12296" width="13.75" style="2" bestFit="1" customWidth="1"/>
    <col min="12297" max="12298" width="11.125" style="2" customWidth="1"/>
    <col min="12299" max="12299" width="16" style="2" customWidth="1"/>
    <col min="12300" max="12308" width="11.125" style="2" customWidth="1"/>
    <col min="12309" max="12309" width="16" style="2" customWidth="1"/>
    <col min="12310" max="12312" width="9.375" style="2" customWidth="1"/>
    <col min="12313" max="12313" width="10.5" style="2" bestFit="1" customWidth="1"/>
    <col min="12314" max="12314" width="9" style="2"/>
    <col min="12315" max="12315" width="7.375" style="2" bestFit="1" customWidth="1"/>
    <col min="12316" max="12544" width="9" style="2"/>
    <col min="12545" max="12545" width="19.875" style="2" customWidth="1"/>
    <col min="12546" max="12551" width="11.125" style="2" customWidth="1"/>
    <col min="12552" max="12552" width="13.75" style="2" bestFit="1" customWidth="1"/>
    <col min="12553" max="12554" width="11.125" style="2" customWidth="1"/>
    <col min="12555" max="12555" width="16" style="2" customWidth="1"/>
    <col min="12556" max="12564" width="11.125" style="2" customWidth="1"/>
    <col min="12565" max="12565" width="16" style="2" customWidth="1"/>
    <col min="12566" max="12568" width="9.375" style="2" customWidth="1"/>
    <col min="12569" max="12569" width="10.5" style="2" bestFit="1" customWidth="1"/>
    <col min="12570" max="12570" width="9" style="2"/>
    <col min="12571" max="12571" width="7.375" style="2" bestFit="1" customWidth="1"/>
    <col min="12572" max="12800" width="9" style="2"/>
    <col min="12801" max="12801" width="19.875" style="2" customWidth="1"/>
    <col min="12802" max="12807" width="11.125" style="2" customWidth="1"/>
    <col min="12808" max="12808" width="13.75" style="2" bestFit="1" customWidth="1"/>
    <col min="12809" max="12810" width="11.125" style="2" customWidth="1"/>
    <col min="12811" max="12811" width="16" style="2" customWidth="1"/>
    <col min="12812" max="12820" width="11.125" style="2" customWidth="1"/>
    <col min="12821" max="12821" width="16" style="2" customWidth="1"/>
    <col min="12822" max="12824" width="9.375" style="2" customWidth="1"/>
    <col min="12825" max="12825" width="10.5" style="2" bestFit="1" customWidth="1"/>
    <col min="12826" max="12826" width="9" style="2"/>
    <col min="12827" max="12827" width="7.375" style="2" bestFit="1" customWidth="1"/>
    <col min="12828" max="13056" width="9" style="2"/>
    <col min="13057" max="13057" width="19.875" style="2" customWidth="1"/>
    <col min="13058" max="13063" width="11.125" style="2" customWidth="1"/>
    <col min="13064" max="13064" width="13.75" style="2" bestFit="1" customWidth="1"/>
    <col min="13065" max="13066" width="11.125" style="2" customWidth="1"/>
    <col min="13067" max="13067" width="16" style="2" customWidth="1"/>
    <col min="13068" max="13076" width="11.125" style="2" customWidth="1"/>
    <col min="13077" max="13077" width="16" style="2" customWidth="1"/>
    <col min="13078" max="13080" width="9.375" style="2" customWidth="1"/>
    <col min="13081" max="13081" width="10.5" style="2" bestFit="1" customWidth="1"/>
    <col min="13082" max="13082" width="9" style="2"/>
    <col min="13083" max="13083" width="7.375" style="2" bestFit="1" customWidth="1"/>
    <col min="13084" max="13312" width="9" style="2"/>
    <col min="13313" max="13313" width="19.875" style="2" customWidth="1"/>
    <col min="13314" max="13319" width="11.125" style="2" customWidth="1"/>
    <col min="13320" max="13320" width="13.75" style="2" bestFit="1" customWidth="1"/>
    <col min="13321" max="13322" width="11.125" style="2" customWidth="1"/>
    <col min="13323" max="13323" width="16" style="2" customWidth="1"/>
    <col min="13324" max="13332" width="11.125" style="2" customWidth="1"/>
    <col min="13333" max="13333" width="16" style="2" customWidth="1"/>
    <col min="13334" max="13336" width="9.375" style="2" customWidth="1"/>
    <col min="13337" max="13337" width="10.5" style="2" bestFit="1" customWidth="1"/>
    <col min="13338" max="13338" width="9" style="2"/>
    <col min="13339" max="13339" width="7.375" style="2" bestFit="1" customWidth="1"/>
    <col min="13340" max="13568" width="9" style="2"/>
    <col min="13569" max="13569" width="19.875" style="2" customWidth="1"/>
    <col min="13570" max="13575" width="11.125" style="2" customWidth="1"/>
    <col min="13576" max="13576" width="13.75" style="2" bestFit="1" customWidth="1"/>
    <col min="13577" max="13578" width="11.125" style="2" customWidth="1"/>
    <col min="13579" max="13579" width="16" style="2" customWidth="1"/>
    <col min="13580" max="13588" width="11.125" style="2" customWidth="1"/>
    <col min="13589" max="13589" width="16" style="2" customWidth="1"/>
    <col min="13590" max="13592" width="9.375" style="2" customWidth="1"/>
    <col min="13593" max="13593" width="10.5" style="2" bestFit="1" customWidth="1"/>
    <col min="13594" max="13594" width="9" style="2"/>
    <col min="13595" max="13595" width="7.375" style="2" bestFit="1" customWidth="1"/>
    <col min="13596" max="13824" width="9" style="2"/>
    <col min="13825" max="13825" width="19.875" style="2" customWidth="1"/>
    <col min="13826" max="13831" width="11.125" style="2" customWidth="1"/>
    <col min="13832" max="13832" width="13.75" style="2" bestFit="1" customWidth="1"/>
    <col min="13833" max="13834" width="11.125" style="2" customWidth="1"/>
    <col min="13835" max="13835" width="16" style="2" customWidth="1"/>
    <col min="13836" max="13844" width="11.125" style="2" customWidth="1"/>
    <col min="13845" max="13845" width="16" style="2" customWidth="1"/>
    <col min="13846" max="13848" width="9.375" style="2" customWidth="1"/>
    <col min="13849" max="13849" width="10.5" style="2" bestFit="1" customWidth="1"/>
    <col min="13850" max="13850" width="9" style="2"/>
    <col min="13851" max="13851" width="7.375" style="2" bestFit="1" customWidth="1"/>
    <col min="13852" max="14080" width="9" style="2"/>
    <col min="14081" max="14081" width="19.875" style="2" customWidth="1"/>
    <col min="14082" max="14087" width="11.125" style="2" customWidth="1"/>
    <col min="14088" max="14088" width="13.75" style="2" bestFit="1" customWidth="1"/>
    <col min="14089" max="14090" width="11.125" style="2" customWidth="1"/>
    <col min="14091" max="14091" width="16" style="2" customWidth="1"/>
    <col min="14092" max="14100" width="11.125" style="2" customWidth="1"/>
    <col min="14101" max="14101" width="16" style="2" customWidth="1"/>
    <col min="14102" max="14104" width="9.375" style="2" customWidth="1"/>
    <col min="14105" max="14105" width="10.5" style="2" bestFit="1" customWidth="1"/>
    <col min="14106" max="14106" width="9" style="2"/>
    <col min="14107" max="14107" width="7.375" style="2" bestFit="1" customWidth="1"/>
    <col min="14108" max="14336" width="9" style="2"/>
    <col min="14337" max="14337" width="19.875" style="2" customWidth="1"/>
    <col min="14338" max="14343" width="11.125" style="2" customWidth="1"/>
    <col min="14344" max="14344" width="13.75" style="2" bestFit="1" customWidth="1"/>
    <col min="14345" max="14346" width="11.125" style="2" customWidth="1"/>
    <col min="14347" max="14347" width="16" style="2" customWidth="1"/>
    <col min="14348" max="14356" width="11.125" style="2" customWidth="1"/>
    <col min="14357" max="14357" width="16" style="2" customWidth="1"/>
    <col min="14358" max="14360" width="9.375" style="2" customWidth="1"/>
    <col min="14361" max="14361" width="10.5" style="2" bestFit="1" customWidth="1"/>
    <col min="14362" max="14362" width="9" style="2"/>
    <col min="14363" max="14363" width="7.375" style="2" bestFit="1" customWidth="1"/>
    <col min="14364" max="14592" width="9" style="2"/>
    <col min="14593" max="14593" width="19.875" style="2" customWidth="1"/>
    <col min="14594" max="14599" width="11.125" style="2" customWidth="1"/>
    <col min="14600" max="14600" width="13.75" style="2" bestFit="1" customWidth="1"/>
    <col min="14601" max="14602" width="11.125" style="2" customWidth="1"/>
    <col min="14603" max="14603" width="16" style="2" customWidth="1"/>
    <col min="14604" max="14612" width="11.125" style="2" customWidth="1"/>
    <col min="14613" max="14613" width="16" style="2" customWidth="1"/>
    <col min="14614" max="14616" width="9.375" style="2" customWidth="1"/>
    <col min="14617" max="14617" width="10.5" style="2" bestFit="1" customWidth="1"/>
    <col min="14618" max="14618" width="9" style="2"/>
    <col min="14619" max="14619" width="7.375" style="2" bestFit="1" customWidth="1"/>
    <col min="14620" max="14848" width="9" style="2"/>
    <col min="14849" max="14849" width="19.875" style="2" customWidth="1"/>
    <col min="14850" max="14855" width="11.125" style="2" customWidth="1"/>
    <col min="14856" max="14856" width="13.75" style="2" bestFit="1" customWidth="1"/>
    <col min="14857" max="14858" width="11.125" style="2" customWidth="1"/>
    <col min="14859" max="14859" width="16" style="2" customWidth="1"/>
    <col min="14860" max="14868" width="11.125" style="2" customWidth="1"/>
    <col min="14869" max="14869" width="16" style="2" customWidth="1"/>
    <col min="14870" max="14872" width="9.375" style="2" customWidth="1"/>
    <col min="14873" max="14873" width="10.5" style="2" bestFit="1" customWidth="1"/>
    <col min="14874" max="14874" width="9" style="2"/>
    <col min="14875" max="14875" width="7.375" style="2" bestFit="1" customWidth="1"/>
    <col min="14876" max="15104" width="9" style="2"/>
    <col min="15105" max="15105" width="19.875" style="2" customWidth="1"/>
    <col min="15106" max="15111" width="11.125" style="2" customWidth="1"/>
    <col min="15112" max="15112" width="13.75" style="2" bestFit="1" customWidth="1"/>
    <col min="15113" max="15114" width="11.125" style="2" customWidth="1"/>
    <col min="15115" max="15115" width="16" style="2" customWidth="1"/>
    <col min="15116" max="15124" width="11.125" style="2" customWidth="1"/>
    <col min="15125" max="15125" width="16" style="2" customWidth="1"/>
    <col min="15126" max="15128" width="9.375" style="2" customWidth="1"/>
    <col min="15129" max="15129" width="10.5" style="2" bestFit="1" customWidth="1"/>
    <col min="15130" max="15130" width="9" style="2"/>
    <col min="15131" max="15131" width="7.375" style="2" bestFit="1" customWidth="1"/>
    <col min="15132" max="15360" width="9" style="2"/>
    <col min="15361" max="15361" width="19.875" style="2" customWidth="1"/>
    <col min="15362" max="15367" width="11.125" style="2" customWidth="1"/>
    <col min="15368" max="15368" width="13.75" style="2" bestFit="1" customWidth="1"/>
    <col min="15369" max="15370" width="11.125" style="2" customWidth="1"/>
    <col min="15371" max="15371" width="16" style="2" customWidth="1"/>
    <col min="15372" max="15380" width="11.125" style="2" customWidth="1"/>
    <col min="15381" max="15381" width="16" style="2" customWidth="1"/>
    <col min="15382" max="15384" width="9.375" style="2" customWidth="1"/>
    <col min="15385" max="15385" width="10.5" style="2" bestFit="1" customWidth="1"/>
    <col min="15386" max="15386" width="9" style="2"/>
    <col min="15387" max="15387" width="7.375" style="2" bestFit="1" customWidth="1"/>
    <col min="15388" max="15616" width="9" style="2"/>
    <col min="15617" max="15617" width="19.875" style="2" customWidth="1"/>
    <col min="15618" max="15623" width="11.125" style="2" customWidth="1"/>
    <col min="15624" max="15624" width="13.75" style="2" bestFit="1" customWidth="1"/>
    <col min="15625" max="15626" width="11.125" style="2" customWidth="1"/>
    <col min="15627" max="15627" width="16" style="2" customWidth="1"/>
    <col min="15628" max="15636" width="11.125" style="2" customWidth="1"/>
    <col min="15637" max="15637" width="16" style="2" customWidth="1"/>
    <col min="15638" max="15640" width="9.375" style="2" customWidth="1"/>
    <col min="15641" max="15641" width="10.5" style="2" bestFit="1" customWidth="1"/>
    <col min="15642" max="15642" width="9" style="2"/>
    <col min="15643" max="15643" width="7.375" style="2" bestFit="1" customWidth="1"/>
    <col min="15644" max="15872" width="9" style="2"/>
    <col min="15873" max="15873" width="19.875" style="2" customWidth="1"/>
    <col min="15874" max="15879" width="11.125" style="2" customWidth="1"/>
    <col min="15880" max="15880" width="13.75" style="2" bestFit="1" customWidth="1"/>
    <col min="15881" max="15882" width="11.125" style="2" customWidth="1"/>
    <col min="15883" max="15883" width="16" style="2" customWidth="1"/>
    <col min="15884" max="15892" width="11.125" style="2" customWidth="1"/>
    <col min="15893" max="15893" width="16" style="2" customWidth="1"/>
    <col min="15894" max="15896" width="9.375" style="2" customWidth="1"/>
    <col min="15897" max="15897" width="10.5" style="2" bestFit="1" customWidth="1"/>
    <col min="15898" max="15898" width="9" style="2"/>
    <col min="15899" max="15899" width="7.375" style="2" bestFit="1" customWidth="1"/>
    <col min="15900" max="16128" width="9" style="2"/>
    <col min="16129" max="16129" width="19.875" style="2" customWidth="1"/>
    <col min="16130" max="16135" width="11.125" style="2" customWidth="1"/>
    <col min="16136" max="16136" width="13.75" style="2" bestFit="1" customWidth="1"/>
    <col min="16137" max="16138" width="11.125" style="2" customWidth="1"/>
    <col min="16139" max="16139" width="16" style="2" customWidth="1"/>
    <col min="16140" max="16148" width="11.125" style="2" customWidth="1"/>
    <col min="16149" max="16149" width="16" style="2" customWidth="1"/>
    <col min="16150" max="16152" width="9.375" style="2" customWidth="1"/>
    <col min="16153" max="16153" width="10.5" style="2" bestFit="1" customWidth="1"/>
    <col min="16154" max="16154" width="9" style="2"/>
    <col min="16155" max="16155" width="7.375" style="2" bestFit="1" customWidth="1"/>
    <col min="16156" max="16384" width="9" style="2"/>
  </cols>
  <sheetData>
    <row r="2" spans="1:34">
      <c r="A2" s="369" t="s">
        <v>69</v>
      </c>
      <c r="C2" s="151"/>
      <c r="D2" s="151"/>
    </row>
    <row r="4" spans="1:34" ht="15" thickBot="1">
      <c r="B4" s="151"/>
      <c r="C4" s="151"/>
      <c r="D4" s="151"/>
      <c r="E4" s="151"/>
      <c r="F4" s="151"/>
      <c r="G4" s="151"/>
      <c r="H4" s="151"/>
      <c r="I4" s="151"/>
      <c r="J4" s="151"/>
      <c r="K4" s="370"/>
      <c r="L4" s="370"/>
      <c r="M4" s="370"/>
      <c r="N4" s="370"/>
      <c r="O4" s="370"/>
      <c r="P4" s="370"/>
      <c r="Q4" s="370"/>
      <c r="R4" s="370"/>
      <c r="S4" s="370"/>
      <c r="T4" s="370"/>
      <c r="U4" s="370"/>
      <c r="V4" s="370"/>
      <c r="W4" s="370"/>
    </row>
    <row r="5" spans="1:34" ht="51.75" customHeight="1" thickBot="1">
      <c r="A5" s="642" t="s">
        <v>4</v>
      </c>
      <c r="B5" s="645" t="s">
        <v>116</v>
      </c>
      <c r="C5" s="646"/>
      <c r="D5" s="647"/>
      <c r="E5" s="648" t="s">
        <v>117</v>
      </c>
      <c r="F5" s="646"/>
      <c r="G5" s="647"/>
      <c r="H5" s="648" t="s">
        <v>128</v>
      </c>
      <c r="I5" s="646"/>
      <c r="J5" s="647"/>
      <c r="K5" s="648" t="s">
        <v>129</v>
      </c>
      <c r="L5" s="646"/>
      <c r="M5" s="647"/>
      <c r="N5" s="371"/>
      <c r="O5" s="371"/>
      <c r="P5" s="371"/>
      <c r="Q5" s="371"/>
      <c r="R5" s="371"/>
      <c r="S5" s="371"/>
      <c r="T5" s="371"/>
      <c r="U5" s="373"/>
      <c r="V5" s="373"/>
      <c r="W5" s="373"/>
    </row>
    <row r="6" spans="1:34" ht="15" thickBot="1">
      <c r="A6" s="643"/>
      <c r="B6" s="649" t="s">
        <v>76</v>
      </c>
      <c r="C6" s="649"/>
      <c r="D6" s="650"/>
      <c r="E6" s="651" t="s">
        <v>76</v>
      </c>
      <c r="F6" s="649"/>
      <c r="G6" s="650"/>
      <c r="H6" s="651" t="s">
        <v>76</v>
      </c>
      <c r="I6" s="649"/>
      <c r="J6" s="650"/>
      <c r="K6" s="651" t="s">
        <v>76</v>
      </c>
      <c r="L6" s="649"/>
      <c r="M6" s="650"/>
      <c r="N6" s="374"/>
      <c r="O6" s="374"/>
      <c r="P6" s="374"/>
      <c r="Q6" s="374"/>
      <c r="R6" s="374"/>
      <c r="S6" s="374"/>
      <c r="T6" s="374"/>
      <c r="U6" s="374"/>
      <c r="V6" s="374"/>
      <c r="W6" s="375"/>
    </row>
    <row r="7" spans="1:34" ht="15" thickBot="1">
      <c r="A7" s="644"/>
      <c r="B7" s="376" t="s">
        <v>120</v>
      </c>
      <c r="C7" s="377" t="s">
        <v>10</v>
      </c>
      <c r="D7" s="378" t="s">
        <v>11</v>
      </c>
      <c r="E7" s="379" t="s">
        <v>120</v>
      </c>
      <c r="F7" s="377" t="s">
        <v>10</v>
      </c>
      <c r="G7" s="378" t="s">
        <v>11</v>
      </c>
      <c r="H7" s="379" t="s">
        <v>120</v>
      </c>
      <c r="I7" s="377" t="s">
        <v>10</v>
      </c>
      <c r="J7" s="378" t="s">
        <v>11</v>
      </c>
      <c r="K7" s="380" t="s">
        <v>120</v>
      </c>
      <c r="L7" s="381" t="s">
        <v>10</v>
      </c>
      <c r="M7" s="382" t="s">
        <v>11</v>
      </c>
      <c r="N7" s="383"/>
      <c r="O7" s="383"/>
      <c r="P7" s="383"/>
      <c r="Q7" s="383"/>
      <c r="R7" s="383"/>
      <c r="S7" s="383"/>
      <c r="T7" s="383"/>
      <c r="U7" s="383"/>
      <c r="W7" s="372"/>
      <c r="X7" s="372"/>
      <c r="Y7" s="372"/>
      <c r="Z7" s="372"/>
      <c r="AA7" s="372"/>
      <c r="AB7" s="372"/>
      <c r="AC7" s="372"/>
      <c r="AD7" s="372"/>
      <c r="AE7" s="372"/>
      <c r="AF7" s="372"/>
      <c r="AG7" s="372"/>
      <c r="AH7" s="372"/>
    </row>
    <row r="8" spans="1:34">
      <c r="A8" s="544" t="s">
        <v>27</v>
      </c>
      <c r="B8" s="385">
        <v>21880</v>
      </c>
      <c r="C8" s="386">
        <v>773.14</v>
      </c>
      <c r="D8" s="387">
        <v>905.83</v>
      </c>
      <c r="E8" s="385">
        <v>28620</v>
      </c>
      <c r="F8" s="386">
        <v>1011.31</v>
      </c>
      <c r="G8" s="387">
        <v>1184.8699999999999</v>
      </c>
      <c r="H8" s="385">
        <v>14790</v>
      </c>
      <c r="I8" s="386">
        <v>522.58000000000004</v>
      </c>
      <c r="J8" s="141">
        <v>612.27</v>
      </c>
      <c r="K8" s="385">
        <v>21530</v>
      </c>
      <c r="L8" s="386">
        <v>760.75</v>
      </c>
      <c r="M8" s="387">
        <v>891.3</v>
      </c>
      <c r="N8" s="136"/>
      <c r="O8" s="136"/>
      <c r="P8" s="136"/>
      <c r="Q8" s="136"/>
      <c r="R8" s="136"/>
      <c r="S8" s="136"/>
      <c r="T8" s="136"/>
      <c r="U8" s="370"/>
      <c r="W8" s="372"/>
      <c r="X8" s="372"/>
      <c r="Y8" s="372"/>
      <c r="Z8" s="372"/>
      <c r="AA8" s="372"/>
      <c r="AB8" s="372"/>
      <c r="AC8" s="372"/>
      <c r="AD8" s="372"/>
      <c r="AE8" s="372"/>
      <c r="AF8" s="372"/>
      <c r="AG8" s="372"/>
      <c r="AH8" s="372"/>
    </row>
    <row r="9" spans="1:34">
      <c r="A9" s="384" t="s">
        <v>26</v>
      </c>
      <c r="B9" s="264">
        <v>6406</v>
      </c>
      <c r="C9" s="265">
        <v>226.2</v>
      </c>
      <c r="D9" s="266">
        <v>209.3</v>
      </c>
      <c r="E9" s="264">
        <v>7071.0795825681253</v>
      </c>
      <c r="F9" s="265">
        <v>249.71517545839333</v>
      </c>
      <c r="G9" s="266">
        <v>286.59817651541027</v>
      </c>
      <c r="H9" s="264">
        <v>4296.4740319426319</v>
      </c>
      <c r="I9" s="265">
        <v>151.72998043805404</v>
      </c>
      <c r="J9" s="388">
        <v>174.14054086396752</v>
      </c>
      <c r="K9" s="264">
        <v>6270.8869555523806</v>
      </c>
      <c r="L9" s="265">
        <v>221.4563728353323</v>
      </c>
      <c r="M9" s="266">
        <v>254.16554086396749</v>
      </c>
      <c r="N9" s="136"/>
      <c r="O9" s="136"/>
      <c r="P9" s="136"/>
      <c r="Q9" s="136"/>
      <c r="R9" s="136"/>
      <c r="S9" s="136"/>
      <c r="T9" s="136"/>
      <c r="U9" s="370"/>
    </row>
    <row r="10" spans="1:34">
      <c r="A10" s="389" t="s">
        <v>17</v>
      </c>
      <c r="B10" s="390">
        <v>3483.1941101514944</v>
      </c>
      <c r="C10" s="265">
        <v>123.00900000000001</v>
      </c>
      <c r="D10" s="391">
        <v>139.00017</v>
      </c>
      <c r="E10" s="264">
        <v>5935.4098824861958</v>
      </c>
      <c r="F10" s="265">
        <v>209.60900000000001</v>
      </c>
      <c r="G10" s="266">
        <v>236.85817</v>
      </c>
      <c r="H10" s="392">
        <v>1823.5877106045593</v>
      </c>
      <c r="I10" s="265">
        <v>64.400000000000006</v>
      </c>
      <c r="J10" s="391">
        <v>76</v>
      </c>
      <c r="K10" s="392">
        <v>4275.8034829392609</v>
      </c>
      <c r="L10" s="265">
        <v>151</v>
      </c>
      <c r="M10" s="391">
        <v>174.8</v>
      </c>
      <c r="N10" s="136"/>
      <c r="O10" s="136"/>
      <c r="P10" s="136"/>
      <c r="Q10" s="136"/>
      <c r="R10" s="136"/>
      <c r="S10" s="136"/>
      <c r="T10" s="136"/>
      <c r="U10" s="370"/>
    </row>
    <row r="11" spans="1:34">
      <c r="A11" s="389" t="s">
        <v>14</v>
      </c>
      <c r="B11" s="390">
        <v>36402</v>
      </c>
      <c r="C11" s="285">
        <v>1286</v>
      </c>
      <c r="D11" s="393">
        <v>982</v>
      </c>
      <c r="E11" s="394">
        <v>40780</v>
      </c>
      <c r="F11" s="395">
        <v>1441</v>
      </c>
      <c r="G11" s="393">
        <v>1098</v>
      </c>
      <c r="H11" s="394">
        <v>2008</v>
      </c>
      <c r="I11" s="285">
        <v>71</v>
      </c>
      <c r="J11" s="393">
        <v>53</v>
      </c>
      <c r="K11" s="394">
        <v>6386</v>
      </c>
      <c r="L11" s="285">
        <v>226</v>
      </c>
      <c r="M11" s="393">
        <v>169.2</v>
      </c>
      <c r="N11" s="136"/>
      <c r="O11" s="136"/>
      <c r="P11" s="136"/>
      <c r="Q11" s="136"/>
      <c r="R11" s="136"/>
      <c r="S11" s="136"/>
      <c r="T11" s="136"/>
      <c r="U11" s="370"/>
    </row>
    <row r="12" spans="1:34">
      <c r="A12" s="389" t="s">
        <v>125</v>
      </c>
      <c r="B12" s="390">
        <v>2905.692321</v>
      </c>
      <c r="C12" s="265">
        <v>102.613</v>
      </c>
      <c r="D12" s="391">
        <v>114.601</v>
      </c>
      <c r="E12" s="392">
        <v>4912.8579150000005</v>
      </c>
      <c r="F12" s="265">
        <v>173.495</v>
      </c>
      <c r="G12" s="391">
        <v>192.55799999999999</v>
      </c>
      <c r="H12" s="392">
        <v>2290.7320319999999</v>
      </c>
      <c r="I12" s="265">
        <v>80.896000000000001</v>
      </c>
      <c r="J12" s="391">
        <v>89.95</v>
      </c>
      <c r="K12" s="392">
        <v>4275</v>
      </c>
      <c r="L12" s="265">
        <v>151.77799999999999</v>
      </c>
      <c r="M12" s="391">
        <v>167.90700000000001</v>
      </c>
      <c r="N12" s="136"/>
      <c r="O12" s="136"/>
      <c r="P12" s="136"/>
      <c r="Q12" s="136"/>
      <c r="R12" s="136"/>
      <c r="S12" s="136"/>
      <c r="T12" s="136"/>
      <c r="U12" s="370"/>
    </row>
    <row r="13" spans="1:34">
      <c r="A13" s="396" t="s">
        <v>124</v>
      </c>
      <c r="B13" s="136">
        <v>593.07124799999997</v>
      </c>
      <c r="C13" s="285">
        <v>20.943999999999999</v>
      </c>
      <c r="D13" s="393">
        <v>23.373000000000001</v>
      </c>
      <c r="E13" s="394">
        <v>4157.2470870000006</v>
      </c>
      <c r="F13" s="285">
        <v>146.81100000000001</v>
      </c>
      <c r="G13" s="393">
        <v>160.488</v>
      </c>
      <c r="H13" s="394">
        <v>368.99882700000001</v>
      </c>
      <c r="I13" s="285">
        <v>13.031000000000001</v>
      </c>
      <c r="J13" s="393">
        <v>14.305</v>
      </c>
      <c r="K13" s="394">
        <v>3978</v>
      </c>
      <c r="L13" s="285">
        <v>138.898</v>
      </c>
      <c r="M13" s="393">
        <v>151.41900000000001</v>
      </c>
      <c r="N13" s="136"/>
      <c r="O13" s="136"/>
      <c r="P13" s="136"/>
      <c r="Q13" s="136"/>
      <c r="R13" s="136"/>
      <c r="S13" s="136"/>
      <c r="T13" s="136"/>
      <c r="U13" s="370"/>
    </row>
    <row r="14" spans="1:34">
      <c r="A14" s="389" t="s">
        <v>15</v>
      </c>
      <c r="B14" s="390">
        <v>98729</v>
      </c>
      <c r="C14" s="265">
        <v>3505</v>
      </c>
      <c r="D14" s="391">
        <v>3890</v>
      </c>
      <c r="E14" s="392">
        <v>100563</v>
      </c>
      <c r="F14" s="265">
        <v>3569</v>
      </c>
      <c r="G14" s="391">
        <v>3962</v>
      </c>
      <c r="H14" s="392">
        <v>732</v>
      </c>
      <c r="I14" s="265">
        <v>26.03</v>
      </c>
      <c r="J14" s="391">
        <v>28.9</v>
      </c>
      <c r="K14" s="392">
        <v>2566</v>
      </c>
      <c r="L14" s="265">
        <v>91.31</v>
      </c>
      <c r="M14" s="391">
        <v>101.35</v>
      </c>
      <c r="N14" s="136"/>
      <c r="O14" s="136"/>
      <c r="P14" s="136"/>
      <c r="Q14" s="136"/>
      <c r="R14" s="136"/>
      <c r="S14" s="136"/>
      <c r="T14" s="136"/>
      <c r="U14" s="370"/>
    </row>
    <row r="15" spans="1:34">
      <c r="A15" s="389" t="s">
        <v>16</v>
      </c>
      <c r="B15" s="142">
        <v>5230.0722072773615</v>
      </c>
      <c r="C15" s="386">
        <v>184.7</v>
      </c>
      <c r="D15" s="397">
        <v>208.71099999999996</v>
      </c>
      <c r="E15" s="398">
        <v>5668.979187314173</v>
      </c>
      <c r="F15" s="386">
        <v>200.2</v>
      </c>
      <c r="G15" s="397">
        <v>226.22599999999997</v>
      </c>
      <c r="H15" s="398">
        <v>784.36924819481817</v>
      </c>
      <c r="I15" s="386">
        <v>27.7</v>
      </c>
      <c r="J15" s="397">
        <v>32.200000000000003</v>
      </c>
      <c r="K15" s="398">
        <v>1223.2762282316296</v>
      </c>
      <c r="L15" s="386">
        <v>43.2</v>
      </c>
      <c r="M15" s="397">
        <v>50.2</v>
      </c>
      <c r="N15" s="136"/>
      <c r="O15" s="136"/>
      <c r="P15" s="136"/>
      <c r="Q15" s="136"/>
      <c r="R15" s="136"/>
      <c r="S15" s="136"/>
      <c r="T15" s="136"/>
      <c r="U15" s="370"/>
    </row>
    <row r="16" spans="1:34">
      <c r="A16" s="384" t="s">
        <v>123</v>
      </c>
      <c r="B16" s="322">
        <v>1114.698705</v>
      </c>
      <c r="C16" s="265">
        <v>39.365000000000002</v>
      </c>
      <c r="D16" s="266">
        <v>45.235999999999997</v>
      </c>
      <c r="E16" s="392">
        <v>1657.2241080000001</v>
      </c>
      <c r="F16" s="265">
        <v>58.524000000000001</v>
      </c>
      <c r="G16" s="391">
        <v>65.009</v>
      </c>
      <c r="H16" s="392">
        <v>436.64814000000001</v>
      </c>
      <c r="I16" s="265">
        <v>15.42</v>
      </c>
      <c r="J16" s="391">
        <v>17.556999999999999</v>
      </c>
      <c r="K16" s="392">
        <v>962</v>
      </c>
      <c r="L16" s="265">
        <v>34.58</v>
      </c>
      <c r="M16" s="391">
        <v>37.33</v>
      </c>
      <c r="N16" s="136"/>
      <c r="O16" s="136"/>
      <c r="P16" s="136"/>
      <c r="Q16" s="136"/>
      <c r="R16" s="136"/>
      <c r="S16" s="136"/>
      <c r="T16" s="136"/>
      <c r="U16" s="370"/>
    </row>
    <row r="17" spans="1:23">
      <c r="A17" s="399" t="s">
        <v>38</v>
      </c>
      <c r="B17" s="143">
        <v>554.4792195928444</v>
      </c>
      <c r="C17" s="386">
        <v>19.5814336399213</v>
      </c>
      <c r="D17" s="387">
        <v>22.907588627444731</v>
      </c>
      <c r="E17" s="398">
        <v>992.20044200236066</v>
      </c>
      <c r="F17" s="386">
        <v>35.039558609313367</v>
      </c>
      <c r="G17" s="397">
        <v>40.991472282854573</v>
      </c>
      <c r="H17" s="398">
        <v>10.248494493975977</v>
      </c>
      <c r="I17" s="386">
        <v>0.36192558305476158</v>
      </c>
      <c r="J17" s="397">
        <v>0.4234032360870531</v>
      </c>
      <c r="K17" s="392">
        <v>302.65149253199451</v>
      </c>
      <c r="L17" s="265">
        <v>10.688137458767386</v>
      </c>
      <c r="M17" s="391">
        <v>12.503653236087052</v>
      </c>
      <c r="N17" s="136"/>
      <c r="O17" s="136"/>
      <c r="P17" s="136"/>
      <c r="Q17" s="136"/>
      <c r="R17" s="136"/>
      <c r="S17" s="136"/>
      <c r="T17" s="136"/>
      <c r="U17" s="370"/>
    </row>
    <row r="18" spans="1:23">
      <c r="A18" s="400" t="s">
        <v>121</v>
      </c>
      <c r="B18" s="401">
        <v>70.639588200000006</v>
      </c>
      <c r="C18" s="168">
        <v>2.4946000000000002</v>
      </c>
      <c r="D18" s="266">
        <v>2.6318030000000001</v>
      </c>
      <c r="E18" s="392">
        <v>181.9990224</v>
      </c>
      <c r="F18" s="265">
        <v>6.4272</v>
      </c>
      <c r="G18" s="391">
        <v>6.7806959999999998</v>
      </c>
      <c r="H18" s="394">
        <v>52.794214799999999</v>
      </c>
      <c r="I18" s="386">
        <v>1.8644000000000001</v>
      </c>
      <c r="J18" s="393">
        <v>1.966942</v>
      </c>
      <c r="K18" s="392">
        <v>164.153649</v>
      </c>
      <c r="L18" s="265">
        <v>5.7969999999999997</v>
      </c>
      <c r="M18" s="391">
        <v>6.1158349999999997</v>
      </c>
      <c r="N18" s="136"/>
      <c r="O18" s="136"/>
      <c r="P18" s="136"/>
      <c r="Q18" s="136"/>
      <c r="R18" s="136"/>
      <c r="S18" s="136"/>
      <c r="T18" s="136"/>
      <c r="U18" s="370"/>
    </row>
    <row r="19" spans="1:23">
      <c r="A19" s="389" t="s">
        <v>18</v>
      </c>
      <c r="B19" s="322">
        <v>2703.6575269610712</v>
      </c>
      <c r="C19" s="265">
        <v>95.479665564630224</v>
      </c>
      <c r="D19" s="266">
        <v>92.735453174764729</v>
      </c>
      <c r="E19" s="392">
        <v>2796.029255081653</v>
      </c>
      <c r="F19" s="265">
        <v>98.741773143208576</v>
      </c>
      <c r="G19" s="391">
        <v>95.903803449300696</v>
      </c>
      <c r="H19" s="264">
        <v>0</v>
      </c>
      <c r="I19" s="265">
        <v>0</v>
      </c>
      <c r="J19" s="266">
        <v>0</v>
      </c>
      <c r="K19" s="264">
        <v>478.65343710823248</v>
      </c>
      <c r="L19" s="265">
        <v>3.0106391752577317</v>
      </c>
      <c r="M19" s="266">
        <v>2.9203199999999998</v>
      </c>
      <c r="N19" s="136"/>
      <c r="O19" s="136"/>
      <c r="P19" s="136"/>
      <c r="Q19" s="136"/>
      <c r="R19" s="136"/>
      <c r="S19" s="136"/>
      <c r="T19" s="136"/>
      <c r="U19" s="370"/>
    </row>
    <row r="20" spans="1:23">
      <c r="A20" s="384" t="s">
        <v>130</v>
      </c>
      <c r="B20" s="322">
        <v>29.194826999999997</v>
      </c>
      <c r="C20" s="285">
        <v>1.0309999999999999</v>
      </c>
      <c r="D20" s="402">
        <v>0.61499999999999999</v>
      </c>
      <c r="E20" s="403">
        <v>61.759377000000001</v>
      </c>
      <c r="F20" s="285">
        <v>2.181</v>
      </c>
      <c r="G20" s="402">
        <v>1.254</v>
      </c>
      <c r="H20" s="394">
        <v>28.826706000000001</v>
      </c>
      <c r="I20" s="285">
        <v>1.018</v>
      </c>
      <c r="J20" s="402">
        <v>0.60099999999999998</v>
      </c>
      <c r="K20" s="394">
        <v>62.5</v>
      </c>
      <c r="L20" s="285">
        <v>2.1680000000000001</v>
      </c>
      <c r="M20" s="402">
        <v>1.24</v>
      </c>
      <c r="N20" s="136"/>
      <c r="O20" s="136"/>
      <c r="P20" s="136"/>
      <c r="Q20" s="136"/>
      <c r="R20" s="136"/>
      <c r="S20" s="136"/>
      <c r="T20" s="136"/>
      <c r="U20" s="370"/>
    </row>
    <row r="21" spans="1:23">
      <c r="A21" s="389" t="s">
        <v>127</v>
      </c>
      <c r="B21" s="322">
        <v>9.2313419999999997</v>
      </c>
      <c r="C21" s="265">
        <v>0.32600000000000001</v>
      </c>
      <c r="D21" s="266">
        <v>0.36599999999999999</v>
      </c>
      <c r="E21" s="264">
        <v>12.516114</v>
      </c>
      <c r="F21" s="265">
        <v>0.442</v>
      </c>
      <c r="G21" s="266">
        <v>0.496</v>
      </c>
      <c r="H21" s="264">
        <v>2.1520920000000001</v>
      </c>
      <c r="I21" s="265">
        <v>7.5999999999999998E-2</v>
      </c>
      <c r="J21" s="266">
        <v>8.5000000000000006E-2</v>
      </c>
      <c r="K21" s="264">
        <v>5.4</v>
      </c>
      <c r="L21" s="265">
        <v>0.192</v>
      </c>
      <c r="M21" s="266">
        <v>0.215</v>
      </c>
      <c r="N21" s="136"/>
      <c r="O21" s="136"/>
      <c r="P21" s="136"/>
      <c r="Q21" s="136"/>
      <c r="R21" s="136"/>
      <c r="S21" s="136"/>
      <c r="T21" s="136"/>
      <c r="U21" s="370"/>
      <c r="V21" s="404"/>
      <c r="W21" s="405"/>
    </row>
    <row r="22" spans="1:23">
      <c r="A22" s="384" t="s">
        <v>37</v>
      </c>
      <c r="B22" s="322">
        <v>63.386648855515766</v>
      </c>
      <c r="C22" s="265">
        <v>2.2384995043325393</v>
      </c>
      <c r="D22" s="266">
        <v>2.5324525782009131</v>
      </c>
      <c r="E22" s="264">
        <v>66.721866050607602</v>
      </c>
      <c r="F22" s="265">
        <v>2.3562826995772075</v>
      </c>
      <c r="G22" s="266">
        <v>2.6657027111085996</v>
      </c>
      <c r="H22" s="264">
        <v>0</v>
      </c>
      <c r="I22" s="265">
        <v>0</v>
      </c>
      <c r="J22" s="266">
        <v>0</v>
      </c>
      <c r="K22" s="264">
        <v>0.6708468199876968</v>
      </c>
      <c r="L22" s="265">
        <v>2.3690955447865512E-2</v>
      </c>
      <c r="M22" s="266">
        <v>2.680198100909531E-2</v>
      </c>
      <c r="N22" s="136"/>
      <c r="O22" s="136"/>
      <c r="P22" s="136"/>
      <c r="Q22" s="136"/>
      <c r="R22" s="136"/>
      <c r="S22" s="136"/>
      <c r="T22" s="136"/>
      <c r="U22" s="370"/>
      <c r="V22" s="405"/>
      <c r="W22" s="405"/>
    </row>
    <row r="23" spans="1:23" ht="15" thickBot="1">
      <c r="A23" s="399" t="s">
        <v>19</v>
      </c>
      <c r="B23" s="322">
        <v>789.94337600000006</v>
      </c>
      <c r="C23" s="265">
        <v>27.896850323440002</v>
      </c>
      <c r="D23" s="266">
        <v>26.502007807267997</v>
      </c>
      <c r="E23" s="406">
        <v>788.71600100000001</v>
      </c>
      <c r="F23" s="265">
        <v>27.853505575314998</v>
      </c>
      <c r="G23" s="266">
        <v>26.460830296549247</v>
      </c>
      <c r="H23" s="264">
        <v>0</v>
      </c>
      <c r="I23" s="265">
        <v>0</v>
      </c>
      <c r="J23" s="266">
        <v>0</v>
      </c>
      <c r="K23" s="264">
        <v>0</v>
      </c>
      <c r="L23" s="265">
        <v>0</v>
      </c>
      <c r="M23" s="266">
        <v>0</v>
      </c>
      <c r="N23" s="136"/>
      <c r="O23" s="136"/>
      <c r="P23" s="136"/>
      <c r="Q23" s="136"/>
      <c r="R23" s="136"/>
      <c r="S23" s="136"/>
      <c r="T23" s="136"/>
      <c r="U23" s="370"/>
      <c r="V23" s="405"/>
      <c r="W23" s="405"/>
    </row>
    <row r="24" spans="1:23" ht="15" thickBot="1">
      <c r="A24" s="224" t="s">
        <v>55</v>
      </c>
      <c r="B24" s="407">
        <f t="shared" ref="B24:M24" si="0">SUM(B8:B23)</f>
        <v>180964.26112003828</v>
      </c>
      <c r="C24" s="408">
        <f t="shared" si="0"/>
        <v>6410.0190490323239</v>
      </c>
      <c r="D24" s="409">
        <f t="shared" si="0"/>
        <v>6666.341475187679</v>
      </c>
      <c r="E24" s="408">
        <f t="shared" si="0"/>
        <v>204265.73983990314</v>
      </c>
      <c r="F24" s="408">
        <f t="shared" si="0"/>
        <v>7232.7054954858077</v>
      </c>
      <c r="G24" s="409">
        <f t="shared" si="0"/>
        <v>7587.1598512552218</v>
      </c>
      <c r="H24" s="408">
        <f t="shared" si="0"/>
        <v>27624.831497035982</v>
      </c>
      <c r="I24" s="408">
        <f t="shared" si="0"/>
        <v>976.1073060211088</v>
      </c>
      <c r="J24" s="409">
        <f t="shared" si="0"/>
        <v>1101.3988861000548</v>
      </c>
      <c r="K24" s="408">
        <f t="shared" si="0"/>
        <v>52480.996092183486</v>
      </c>
      <c r="L24" s="408">
        <f t="shared" si="0"/>
        <v>1840.851840424805</v>
      </c>
      <c r="M24" s="409">
        <f t="shared" si="0"/>
        <v>2020.6931510810634</v>
      </c>
      <c r="N24" s="410"/>
      <c r="O24" s="410"/>
      <c r="P24" s="410"/>
      <c r="Q24" s="410"/>
      <c r="R24" s="410"/>
      <c r="S24" s="410"/>
      <c r="T24" s="410"/>
      <c r="U24" s="411"/>
      <c r="V24" s="411"/>
      <c r="W24" s="412"/>
    </row>
    <row r="25" spans="1:23">
      <c r="C25" s="413"/>
      <c r="U25" s="414"/>
    </row>
    <row r="26" spans="1:23">
      <c r="A26" s="66"/>
    </row>
    <row r="29" spans="1:23">
      <c r="B29" s="372"/>
      <c r="C29" s="372"/>
      <c r="D29" s="372"/>
      <c r="E29" s="372"/>
      <c r="F29" s="372"/>
      <c r="G29" s="372"/>
      <c r="H29" s="372"/>
      <c r="I29" s="372"/>
      <c r="J29" s="372"/>
      <c r="K29" s="372"/>
      <c r="L29" s="372"/>
      <c r="M29" s="372"/>
      <c r="N29" s="372"/>
      <c r="O29" s="372"/>
      <c r="P29" s="372"/>
      <c r="Q29" s="372"/>
      <c r="R29" s="372"/>
      <c r="S29" s="372"/>
      <c r="T29" s="372"/>
    </row>
    <row r="30" spans="1:23" ht="0.75" customHeight="1"/>
    <row r="31" spans="1:23" ht="12.75" customHeight="1"/>
    <row r="41" ht="23.25" customHeight="1"/>
    <row r="85" spans="1:2">
      <c r="A85" s="243"/>
    </row>
    <row r="86" spans="1:2">
      <c r="A86" s="244"/>
    </row>
    <row r="87" spans="1:2">
      <c r="A87" s="245"/>
      <c r="B87" s="245"/>
    </row>
    <row r="88" spans="1:2">
      <c r="A88" s="246"/>
      <c r="B88" s="246"/>
    </row>
  </sheetData>
  <mergeCells count="9">
    <mergeCell ref="A5:A7"/>
    <mergeCell ref="B5:D5"/>
    <mergeCell ref="E5:G5"/>
    <mergeCell ref="H5:J5"/>
    <mergeCell ref="K5:M5"/>
    <mergeCell ref="B6:D6"/>
    <mergeCell ref="E6:G6"/>
    <mergeCell ref="H6:J6"/>
    <mergeCell ref="K6:M6"/>
  </mergeCells>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DF632-0EED-4A46-9602-554DACEA2C1B}">
  <dimension ref="A2:M24"/>
  <sheetViews>
    <sheetView workbookViewId="0"/>
  </sheetViews>
  <sheetFormatPr defaultRowHeight="14.25"/>
  <cols>
    <col min="1" max="1" width="14.25" customWidth="1"/>
    <col min="2" max="2" width="9.875" bestFit="1" customWidth="1"/>
    <col min="5" max="5" width="9.875" bestFit="1" customWidth="1"/>
  </cols>
  <sheetData>
    <row r="2" spans="1:13">
      <c r="A2" s="456" t="s">
        <v>133</v>
      </c>
      <c r="B2" s="455"/>
      <c r="C2" s="454"/>
      <c r="D2" s="454"/>
      <c r="E2" s="455"/>
      <c r="F2" s="455"/>
      <c r="G2" s="455"/>
      <c r="H2" s="455"/>
      <c r="I2" s="455"/>
      <c r="J2" s="455"/>
      <c r="K2" s="455"/>
      <c r="L2" s="455"/>
      <c r="M2" s="455"/>
    </row>
    <row r="3" spans="1:13">
      <c r="A3" s="455"/>
      <c r="B3" s="455"/>
      <c r="C3" s="455"/>
      <c r="D3" s="455"/>
      <c r="E3" s="455"/>
      <c r="F3" s="455"/>
      <c r="G3" s="455"/>
      <c r="H3" s="455"/>
      <c r="I3" s="455"/>
      <c r="J3" s="455"/>
      <c r="K3" s="455"/>
      <c r="L3" s="455"/>
      <c r="M3" s="455"/>
    </row>
    <row r="4" spans="1:13" ht="15" thickBot="1">
      <c r="A4" s="455"/>
      <c r="B4" s="454"/>
      <c r="C4" s="454"/>
      <c r="D4" s="454"/>
      <c r="E4" s="454"/>
      <c r="F4" s="454"/>
      <c r="G4" s="454"/>
      <c r="H4" s="454"/>
      <c r="I4" s="454"/>
      <c r="J4" s="454"/>
      <c r="K4" s="453"/>
      <c r="L4" s="453"/>
      <c r="M4" s="453"/>
    </row>
    <row r="5" spans="1:13" ht="40.5" customHeight="1" thickBot="1">
      <c r="A5" s="642" t="s">
        <v>4</v>
      </c>
      <c r="B5" s="645" t="s">
        <v>116</v>
      </c>
      <c r="C5" s="646"/>
      <c r="D5" s="647"/>
      <c r="E5" s="648" t="s">
        <v>117</v>
      </c>
      <c r="F5" s="646"/>
      <c r="G5" s="647"/>
      <c r="H5" s="648" t="s">
        <v>132</v>
      </c>
      <c r="I5" s="646"/>
      <c r="J5" s="647"/>
      <c r="K5" s="648" t="s">
        <v>131</v>
      </c>
      <c r="L5" s="646"/>
      <c r="M5" s="647"/>
    </row>
    <row r="6" spans="1:13" ht="15" thickBot="1">
      <c r="A6" s="643"/>
      <c r="B6" s="649" t="s">
        <v>76</v>
      </c>
      <c r="C6" s="649"/>
      <c r="D6" s="650"/>
      <c r="E6" s="651" t="s">
        <v>76</v>
      </c>
      <c r="F6" s="649"/>
      <c r="G6" s="650"/>
      <c r="H6" s="651" t="s">
        <v>76</v>
      </c>
      <c r="I6" s="649"/>
      <c r="J6" s="650"/>
      <c r="K6" s="651" t="s">
        <v>76</v>
      </c>
      <c r="L6" s="649"/>
      <c r="M6" s="650"/>
    </row>
    <row r="7" spans="1:13" ht="15" thickBot="1">
      <c r="A7" s="643"/>
      <c r="B7" s="432" t="s">
        <v>120</v>
      </c>
      <c r="C7" s="430" t="s">
        <v>10</v>
      </c>
      <c r="D7" s="429" t="s">
        <v>11</v>
      </c>
      <c r="E7" s="431" t="s">
        <v>120</v>
      </c>
      <c r="F7" s="430" t="s">
        <v>10</v>
      </c>
      <c r="G7" s="429" t="s">
        <v>11</v>
      </c>
      <c r="H7" s="431" t="s">
        <v>120</v>
      </c>
      <c r="I7" s="430" t="s">
        <v>10</v>
      </c>
      <c r="J7" s="429" t="s">
        <v>11</v>
      </c>
      <c r="K7" s="428" t="s">
        <v>120</v>
      </c>
      <c r="L7" s="427" t="s">
        <v>10</v>
      </c>
      <c r="M7" s="426" t="s">
        <v>11</v>
      </c>
    </row>
    <row r="8" spans="1:13">
      <c r="A8" s="425" t="s">
        <v>27</v>
      </c>
      <c r="B8" s="452">
        <v>22630</v>
      </c>
      <c r="C8" s="451">
        <v>799.61</v>
      </c>
      <c r="D8" s="450">
        <v>936.84</v>
      </c>
      <c r="E8" s="452">
        <v>29530</v>
      </c>
      <c r="F8" s="451">
        <v>1043.46</v>
      </c>
      <c r="G8" s="450">
        <v>1222.54</v>
      </c>
      <c r="H8" s="452">
        <v>13880</v>
      </c>
      <c r="I8" s="451">
        <v>490.39</v>
      </c>
      <c r="J8" s="450">
        <v>574.54999999999995</v>
      </c>
      <c r="K8" s="452">
        <v>20780</v>
      </c>
      <c r="L8" s="451">
        <v>734.24</v>
      </c>
      <c r="M8" s="450">
        <v>860.25</v>
      </c>
    </row>
    <row r="9" spans="1:13">
      <c r="A9" s="424" t="s">
        <v>26</v>
      </c>
      <c r="B9" s="447">
        <v>5871.39</v>
      </c>
      <c r="C9" s="449">
        <v>207.35</v>
      </c>
      <c r="D9" s="449">
        <v>233.64</v>
      </c>
      <c r="E9" s="447">
        <v>7202.31</v>
      </c>
      <c r="F9" s="449">
        <v>254.35</v>
      </c>
      <c r="G9" s="449">
        <v>286.59817651541027</v>
      </c>
      <c r="H9" s="447">
        <v>4662.3</v>
      </c>
      <c r="I9" s="449">
        <v>164.64897515533471</v>
      </c>
      <c r="J9" s="449">
        <v>185.52460047814148</v>
      </c>
      <c r="K9" s="447">
        <v>6237.96</v>
      </c>
      <c r="L9" s="449">
        <v>220.29</v>
      </c>
      <c r="M9" s="448">
        <v>248.22409337075555</v>
      </c>
    </row>
    <row r="10" spans="1:13">
      <c r="A10" s="423" t="s">
        <v>15</v>
      </c>
      <c r="B10" s="438">
        <v>101105</v>
      </c>
      <c r="C10" s="437">
        <v>3589</v>
      </c>
      <c r="D10" s="436">
        <v>3983</v>
      </c>
      <c r="E10" s="438">
        <v>104118</v>
      </c>
      <c r="F10" s="437">
        <v>3696</v>
      </c>
      <c r="G10" s="436">
        <v>4103</v>
      </c>
      <c r="H10" s="438">
        <v>2249</v>
      </c>
      <c r="I10" s="437">
        <v>80.02</v>
      </c>
      <c r="J10" s="436">
        <v>88.82</v>
      </c>
      <c r="K10" s="438">
        <v>5262</v>
      </c>
      <c r="L10" s="437">
        <v>187.25</v>
      </c>
      <c r="M10" s="436">
        <v>207.85</v>
      </c>
    </row>
    <row r="11" spans="1:13">
      <c r="A11" s="423" t="s">
        <v>125</v>
      </c>
      <c r="B11" s="438">
        <v>2954.1</v>
      </c>
      <c r="C11" s="437">
        <v>104.9</v>
      </c>
      <c r="D11" s="436">
        <v>119.3</v>
      </c>
      <c r="E11" s="438">
        <v>6178.7</v>
      </c>
      <c r="F11" s="437">
        <v>219.3</v>
      </c>
      <c r="G11" s="436">
        <v>247.6</v>
      </c>
      <c r="H11" s="438">
        <v>2090.8000000000002</v>
      </c>
      <c r="I11" s="437">
        <v>74.2</v>
      </c>
      <c r="J11" s="436">
        <v>84.8</v>
      </c>
      <c r="K11" s="438">
        <v>5010.7</v>
      </c>
      <c r="L11" s="437">
        <v>177.8</v>
      </c>
      <c r="M11" s="436">
        <v>200.9</v>
      </c>
    </row>
    <row r="12" spans="1:13">
      <c r="A12" s="423" t="s">
        <v>17</v>
      </c>
      <c r="B12" s="447">
        <v>3627.4076999999997</v>
      </c>
      <c r="C12" s="443">
        <v>128.1</v>
      </c>
      <c r="D12" s="442">
        <v>142.69999999999999</v>
      </c>
      <c r="E12" s="447">
        <v>6167.4426000000003</v>
      </c>
      <c r="F12" s="443">
        <v>217.8</v>
      </c>
      <c r="G12" s="442">
        <v>245.9</v>
      </c>
      <c r="H12" s="447">
        <v>1877.4170999999999</v>
      </c>
      <c r="I12" s="443">
        <v>66.3</v>
      </c>
      <c r="J12" s="442">
        <v>77.3</v>
      </c>
      <c r="K12" s="447">
        <v>4417.4520000000002</v>
      </c>
      <c r="L12" s="443">
        <v>156</v>
      </c>
      <c r="M12" s="442">
        <v>180.5</v>
      </c>
    </row>
    <row r="13" spans="1:13">
      <c r="A13" s="423" t="s">
        <v>14</v>
      </c>
      <c r="B13" s="447">
        <v>38389</v>
      </c>
      <c r="C13" s="443">
        <v>1356</v>
      </c>
      <c r="D13" s="442">
        <v>1034</v>
      </c>
      <c r="E13" s="447">
        <v>40474</v>
      </c>
      <c r="F13" s="443">
        <v>1430</v>
      </c>
      <c r="G13" s="442">
        <v>1089</v>
      </c>
      <c r="H13" s="447">
        <v>3315</v>
      </c>
      <c r="I13" s="443">
        <v>117</v>
      </c>
      <c r="J13" s="442">
        <v>87.8</v>
      </c>
      <c r="K13" s="447">
        <v>5400</v>
      </c>
      <c r="L13" s="443">
        <v>191</v>
      </c>
      <c r="M13" s="442">
        <v>143.1</v>
      </c>
    </row>
    <row r="14" spans="1:13">
      <c r="A14" s="423" t="s">
        <v>124</v>
      </c>
      <c r="B14" s="438">
        <v>579.6</v>
      </c>
      <c r="C14" s="443">
        <v>20.6</v>
      </c>
      <c r="D14" s="442">
        <v>22.6</v>
      </c>
      <c r="E14" s="438">
        <v>1700</v>
      </c>
      <c r="F14" s="443">
        <v>60.3</v>
      </c>
      <c r="G14" s="442">
        <v>73.7</v>
      </c>
      <c r="H14" s="438">
        <v>219.1</v>
      </c>
      <c r="I14" s="443">
        <v>7.8</v>
      </c>
      <c r="J14" s="442">
        <v>8</v>
      </c>
      <c r="K14" s="438">
        <v>1284.4000000000001</v>
      </c>
      <c r="L14" s="443">
        <v>45.6</v>
      </c>
      <c r="M14" s="442">
        <v>56.6</v>
      </c>
    </row>
    <row r="15" spans="1:13">
      <c r="A15" s="423" t="s">
        <v>16</v>
      </c>
      <c r="B15" s="447">
        <v>4304.1840000000002</v>
      </c>
      <c r="C15" s="443">
        <v>152</v>
      </c>
      <c r="D15" s="442">
        <v>174.7</v>
      </c>
      <c r="E15" s="447">
        <v>4881.8508000000002</v>
      </c>
      <c r="F15" s="443">
        <v>172.4</v>
      </c>
      <c r="G15" s="442">
        <v>198.5</v>
      </c>
      <c r="H15" s="447">
        <v>688.10310000000004</v>
      </c>
      <c r="I15" s="443">
        <v>24.3</v>
      </c>
      <c r="J15" s="442">
        <v>28.3</v>
      </c>
      <c r="K15" s="447">
        <v>1265.7699</v>
      </c>
      <c r="L15" s="443">
        <v>44.7</v>
      </c>
      <c r="M15" s="442">
        <v>52.1</v>
      </c>
    </row>
    <row r="16" spans="1:13">
      <c r="A16" s="423" t="s">
        <v>123</v>
      </c>
      <c r="B16" s="438">
        <v>572.20000000000005</v>
      </c>
      <c r="C16" s="437">
        <v>38.200000000000003</v>
      </c>
      <c r="D16" s="436">
        <v>42.6</v>
      </c>
      <c r="E16" s="438">
        <v>1922.6</v>
      </c>
      <c r="F16" s="437">
        <v>54.5</v>
      </c>
      <c r="G16" s="436">
        <v>58.8</v>
      </c>
      <c r="H16" s="438">
        <v>205.5</v>
      </c>
      <c r="I16" s="437">
        <v>10.1</v>
      </c>
      <c r="J16" s="436">
        <v>11.1</v>
      </c>
      <c r="K16" s="438">
        <v>1556.8</v>
      </c>
      <c r="L16" s="437">
        <v>22.7</v>
      </c>
      <c r="M16" s="436">
        <v>23.3</v>
      </c>
    </row>
    <row r="17" spans="1:13">
      <c r="A17" s="423" t="s">
        <v>38</v>
      </c>
      <c r="B17" s="441">
        <v>601.9715321225824</v>
      </c>
      <c r="C17" s="440">
        <v>21.258624656908996</v>
      </c>
      <c r="D17" s="439">
        <v>24.927484817266208</v>
      </c>
      <c r="E17" s="441">
        <v>1027.96448110443</v>
      </c>
      <c r="F17" s="440">
        <v>36.302565650202894</v>
      </c>
      <c r="G17" s="439">
        <v>42.567742207120723</v>
      </c>
      <c r="H17" s="441">
        <v>34.849672934133089</v>
      </c>
      <c r="I17" s="440">
        <v>1.23071619966891</v>
      </c>
      <c r="J17" s="439">
        <v>1.443115905978416</v>
      </c>
      <c r="K17" s="441">
        <v>442.27259081589341</v>
      </c>
      <c r="L17" s="440">
        <v>15.618856544663275</v>
      </c>
      <c r="M17" s="439">
        <v>18.314393130489684</v>
      </c>
    </row>
    <row r="18" spans="1:13">
      <c r="A18" s="423" t="s">
        <v>121</v>
      </c>
      <c r="B18" s="446">
        <f>C18*28.317</f>
        <v>70.639588199999992</v>
      </c>
      <c r="C18" s="445">
        <f>2494.6/1000</f>
        <v>2.4945999999999997</v>
      </c>
      <c r="D18" s="436">
        <v>2.6</v>
      </c>
      <c r="E18" s="438">
        <f>F18*28.317</f>
        <v>181.9990224</v>
      </c>
      <c r="F18" s="437">
        <f>6427.2/1000</f>
        <v>6.4272</v>
      </c>
      <c r="G18" s="436">
        <v>6.8</v>
      </c>
      <c r="H18" s="438">
        <f>I18*28.317</f>
        <v>52.794214799999999</v>
      </c>
      <c r="I18" s="437">
        <f>1864.4/1000</f>
        <v>1.8644000000000001</v>
      </c>
      <c r="J18" s="436">
        <v>2</v>
      </c>
      <c r="K18" s="438">
        <f>L18*28.317</f>
        <v>164.153649</v>
      </c>
      <c r="L18" s="437">
        <f>5797/1000</f>
        <v>5.7969999999999997</v>
      </c>
      <c r="M18" s="436">
        <v>6.1</v>
      </c>
    </row>
    <row r="19" spans="1:13">
      <c r="A19" s="423" t="s">
        <v>126</v>
      </c>
      <c r="B19" s="438">
        <v>28.3</v>
      </c>
      <c r="C19" s="443">
        <v>1</v>
      </c>
      <c r="D19" s="442">
        <v>0.6</v>
      </c>
      <c r="E19" s="438">
        <v>64.3</v>
      </c>
      <c r="F19" s="443">
        <v>2.2999999999999998</v>
      </c>
      <c r="G19" s="444">
        <v>1.3</v>
      </c>
      <c r="H19" s="438">
        <v>27.9</v>
      </c>
      <c r="I19" s="443">
        <v>1.02</v>
      </c>
      <c r="J19" s="442">
        <v>0.6</v>
      </c>
      <c r="K19" s="438">
        <v>61</v>
      </c>
      <c r="L19" s="443">
        <v>2.2000000000000002</v>
      </c>
      <c r="M19" s="442">
        <v>1.2</v>
      </c>
    </row>
    <row r="20" spans="1:13">
      <c r="A20" s="423" t="s">
        <v>37</v>
      </c>
      <c r="B20" s="441">
        <v>63.365797011509208</v>
      </c>
      <c r="C20" s="440">
        <v>2.2377631214614477</v>
      </c>
      <c r="D20" s="439">
        <v>2.629359151241367</v>
      </c>
      <c r="E20" s="441">
        <v>73.678555038523299</v>
      </c>
      <c r="F20" s="440">
        <v>2.6019581711854496</v>
      </c>
      <c r="G20" s="439">
        <v>3.0572862976156512</v>
      </c>
      <c r="H20" s="441">
        <v>3.9804409603311367E-3</v>
      </c>
      <c r="I20" s="440">
        <v>1.4056927251409408E-4</v>
      </c>
      <c r="J20" s="439">
        <v>1.6516810895823964E-4</v>
      </c>
      <c r="K20" s="441">
        <v>7.7393701975146385</v>
      </c>
      <c r="L20" s="440">
        <v>0.27331585852522944</v>
      </c>
      <c r="M20" s="439">
        <v>0.32114460503011899</v>
      </c>
    </row>
    <row r="21" spans="1:13">
      <c r="A21" s="423" t="s">
        <v>18</v>
      </c>
      <c r="B21" s="441">
        <v>2668.4170800000002</v>
      </c>
      <c r="C21" s="440">
        <v>94.235149180199997</v>
      </c>
      <c r="D21" s="439">
        <v>91.526705843999991</v>
      </c>
      <c r="E21" s="441">
        <v>2681.8339896209909</v>
      </c>
      <c r="F21" s="437">
        <v>94.708967343465289</v>
      </c>
      <c r="G21" s="436">
        <v>91.986905843999978</v>
      </c>
      <c r="H21" s="441">
        <v>0</v>
      </c>
      <c r="I21" s="440">
        <v>0</v>
      </c>
      <c r="J21" s="439">
        <v>0</v>
      </c>
      <c r="K21" s="441">
        <v>0</v>
      </c>
      <c r="L21" s="440">
        <v>0</v>
      </c>
      <c r="M21" s="439">
        <v>0</v>
      </c>
    </row>
    <row r="22" spans="1:13">
      <c r="A22" s="423" t="s">
        <v>127</v>
      </c>
      <c r="B22" s="438">
        <v>11.4</v>
      </c>
      <c r="C22" s="437">
        <v>0.4</v>
      </c>
      <c r="D22" s="436">
        <v>0.5</v>
      </c>
      <c r="E22" s="438">
        <v>12.4</v>
      </c>
      <c r="F22" s="437">
        <v>0.4</v>
      </c>
      <c r="G22" s="436">
        <v>0.5</v>
      </c>
      <c r="H22" s="438">
        <v>0</v>
      </c>
      <c r="I22" s="437">
        <v>0</v>
      </c>
      <c r="J22" s="436">
        <v>0</v>
      </c>
      <c r="K22" s="438">
        <v>0</v>
      </c>
      <c r="L22" s="437">
        <v>0</v>
      </c>
      <c r="M22" s="436">
        <v>0</v>
      </c>
    </row>
    <row r="23" spans="1:13" ht="15" thickBot="1">
      <c r="A23" s="422" t="s">
        <v>19</v>
      </c>
      <c r="B23" s="435">
        <v>788.71600100000001</v>
      </c>
      <c r="C23" s="434">
        <v>27.853505575314998</v>
      </c>
      <c r="D23" s="433">
        <v>26.46083029654924</v>
      </c>
      <c r="E23" s="435">
        <v>788.71600100000001</v>
      </c>
      <c r="F23" s="434">
        <v>27.853505575314998</v>
      </c>
      <c r="G23" s="433">
        <v>26.46083029654924</v>
      </c>
      <c r="H23" s="435">
        <v>0</v>
      </c>
      <c r="I23" s="434">
        <v>0</v>
      </c>
      <c r="J23" s="433">
        <v>0</v>
      </c>
      <c r="K23" s="435">
        <v>0</v>
      </c>
      <c r="L23" s="434">
        <v>0</v>
      </c>
      <c r="M23" s="433">
        <v>0</v>
      </c>
    </row>
    <row r="24" spans="1:13" ht="15" thickBot="1">
      <c r="A24" s="421" t="s">
        <v>55</v>
      </c>
      <c r="B24" s="420">
        <f t="shared" ref="B24:M24" si="0">SUM(B8:B23)</f>
        <v>184265.69169833409</v>
      </c>
      <c r="C24" s="419">
        <f t="shared" si="0"/>
        <v>6545.2396425338848</v>
      </c>
      <c r="D24" s="418">
        <f t="shared" si="0"/>
        <v>6838.6243801090577</v>
      </c>
      <c r="E24" s="417">
        <f t="shared" si="0"/>
        <v>207005.79544916397</v>
      </c>
      <c r="F24" s="416">
        <f t="shared" si="0"/>
        <v>7318.7041967401683</v>
      </c>
      <c r="G24" s="415">
        <f t="shared" si="0"/>
        <v>7698.3109411606956</v>
      </c>
      <c r="H24" s="417">
        <f t="shared" si="0"/>
        <v>29302.76806817509</v>
      </c>
      <c r="I24" s="416">
        <f t="shared" si="0"/>
        <v>1038.874231924276</v>
      </c>
      <c r="J24" s="415">
        <f t="shared" si="0"/>
        <v>1150.2378815522284</v>
      </c>
      <c r="K24" s="417">
        <f t="shared" si="0"/>
        <v>51890.247510013403</v>
      </c>
      <c r="L24" s="416">
        <f t="shared" si="0"/>
        <v>1803.4691724031884</v>
      </c>
      <c r="M24" s="415">
        <f t="shared" si="0"/>
        <v>1998.759631106275</v>
      </c>
    </row>
  </sheetData>
  <mergeCells count="9">
    <mergeCell ref="A5:A7"/>
    <mergeCell ref="B5:D5"/>
    <mergeCell ref="E5:G5"/>
    <mergeCell ref="H5:J5"/>
    <mergeCell ref="K5:M5"/>
    <mergeCell ref="B6:D6"/>
    <mergeCell ref="E6:G6"/>
    <mergeCell ref="H6:J6"/>
    <mergeCell ref="K6:M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1 Jan 2005</vt:lpstr>
      <vt:lpstr>1 Jan 2006</vt:lpstr>
      <vt:lpstr>1 Jan 2007</vt:lpstr>
      <vt:lpstr>1 Jan 2008</vt:lpstr>
      <vt:lpstr>1 Jan 2009</vt:lpstr>
      <vt:lpstr>1 Jan 2010</vt:lpstr>
      <vt:lpstr>1 Jan 2011</vt:lpstr>
      <vt:lpstr>1 Jan 2012</vt:lpstr>
      <vt:lpstr>1 Jan 2013</vt:lpstr>
    </vt:vector>
  </TitlesOfParts>
  <Company>MBIE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Jan-Yves Ruzicka</dc:creator>
  <cp:lastModifiedBy>Sally Greenwood</cp:lastModifiedBy>
  <dcterms:created xsi:type="dcterms:W3CDTF">2025-07-15T23:03:31Z</dcterms:created>
  <dcterms:modified xsi:type="dcterms:W3CDTF">2025-07-30T02:35:21Z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2025-07-15T23:03:49Z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5a75f2e7-8eaa-4122-918a-c6a011f3c65f</vt:lpwstr>
  </property>
  <property fmtid="{D5CDD505-2E9C-101B-9397-08002B2CF9AE}" pid="8" name="MSIP_Label_738466f7-346c-47bb-a4d2-4a6558d61975_ContentBits">
    <vt:lpwstr>0</vt:lpwstr>
  </property>
</Properties>
</file>