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5330" windowHeight="4680" tabRatio="819" activeTab="5"/>
  </bookViews>
  <sheets>
    <sheet name="Notes" sheetId="1" r:id="rId1"/>
    <sheet name="Table 1 - Trips by Purpose" sheetId="2" r:id="rId2"/>
    <sheet name="Chart1-Purpose" sheetId="3" r:id="rId3"/>
    <sheet name="Table 2 - Destinations" sheetId="4" r:id="rId4"/>
    <sheet name="TC1-purpose" sheetId="5" state="hidden" r:id="rId5"/>
    <sheet name="Chart2-Trips by Destination" sheetId="6" r:id="rId6"/>
    <sheet name="TC2-Destination" sheetId="7" state="hidden" r:id="rId7"/>
  </sheets>
  <externalReferences>
    <externalReference r:id="rId11"/>
    <externalReference r:id="rId12"/>
    <externalReference r:id="rId13"/>
  </externalReferences>
  <definedNames>
    <definedName name="DATES" localSheetId="0">#REF!</definedName>
    <definedName name="DATES">#REF!</definedName>
    <definedName name="DES" localSheetId="0">#REF!</definedName>
    <definedName name="DES">#REF!</definedName>
    <definedName name="IDS" localSheetId="0">#REF!</definedName>
    <definedName name="IDS">#REF!</definedName>
    <definedName name="JJJ">#REF!</definedName>
    <definedName name="OBS" localSheetId="0">#REF!</definedName>
    <definedName name="OBS">#REF!</definedName>
    <definedName name="UNITS" localSheetId="0">#REF!</definedName>
    <definedName name="UNITS">#REF!</definedName>
  </definedNames>
  <calcPr fullCalcOnLoad="1"/>
  <pivotCaches>
    <pivotCache cacheId="2" r:id="rId8"/>
  </pivotCaches>
</workbook>
</file>

<file path=xl/sharedStrings.xml><?xml version="1.0" encoding="utf-8"?>
<sst xmlns="http://schemas.openxmlformats.org/spreadsheetml/2006/main" count="97" uniqueCount="42">
  <si>
    <t>Purpose</t>
  </si>
  <si>
    <t>Year</t>
  </si>
  <si>
    <t>Destination</t>
  </si>
  <si>
    <t>Table 1</t>
  </si>
  <si>
    <t>Holiday</t>
  </si>
  <si>
    <t>VFR</t>
  </si>
  <si>
    <t>Business</t>
  </si>
  <si>
    <t>Other</t>
  </si>
  <si>
    <t>2010f</t>
  </si>
  <si>
    <t>2011f</t>
  </si>
  <si>
    <t>2012f</t>
  </si>
  <si>
    <t>2013f</t>
  </si>
  <si>
    <t>2014f</t>
  </si>
  <si>
    <t>Change</t>
  </si>
  <si>
    <t>Total</t>
  </si>
  <si>
    <t>Annual</t>
  </si>
  <si>
    <t>Australia</t>
  </si>
  <si>
    <t>United States</t>
  </si>
  <si>
    <t>China</t>
  </si>
  <si>
    <t>Thailand</t>
  </si>
  <si>
    <t>India</t>
  </si>
  <si>
    <t>United Kingdom</t>
  </si>
  <si>
    <t>Fiji</t>
  </si>
  <si>
    <t>Cook Islands</t>
  </si>
  <si>
    <t>Samoa</t>
  </si>
  <si>
    <t>Canada</t>
  </si>
  <si>
    <t>Annual Change</t>
  </si>
  <si>
    <t>2015f</t>
  </si>
  <si>
    <t xml:space="preserve">Excel 2007 Users: </t>
  </si>
  <si>
    <t xml:space="preserve"> </t>
  </si>
  <si>
    <t>1. Use the PC mouse and click on the chart.</t>
  </si>
  <si>
    <t>3. The PivotChart Filter pane will appear as shown in the illustration below.</t>
  </si>
  <si>
    <t>2016f</t>
  </si>
  <si>
    <r>
      <t>Data Quality:</t>
    </r>
    <r>
      <rPr>
        <sz val="10"/>
        <rFont val="Arial"/>
        <family val="2"/>
      </rPr>
      <t xml:space="preserve"> All figures used in the forecasts of short-term departures are based on sample estimates from passenger cards. The overall totals for Total World may differ slightly from other published totals obtained from actual counts.  Actual counts do not have the detailed breakdowns by country and purpose required for the forecasts. </t>
    </r>
  </si>
  <si>
    <r>
      <t xml:space="preserve">2. At the tool bar (on top of the screen), click: </t>
    </r>
    <r>
      <rPr>
        <sz val="10"/>
        <color indexed="12"/>
        <rFont val="Arial"/>
        <family val="2"/>
      </rPr>
      <t xml:space="preserve">PivotChart Tools </t>
    </r>
    <r>
      <rPr>
        <sz val="10"/>
        <rFont val="Arial"/>
        <family val="2"/>
      </rPr>
      <t>&gt;&gt;&gt;</t>
    </r>
    <r>
      <rPr>
        <sz val="10"/>
        <color indexed="12"/>
        <rFont val="Arial"/>
        <family val="2"/>
      </rPr>
      <t xml:space="preserve"> Analyze</t>
    </r>
    <r>
      <rPr>
        <sz val="10"/>
        <rFont val="Arial"/>
        <family val="2"/>
      </rPr>
      <t xml:space="preserve"> &gt;&gt;&gt; </t>
    </r>
    <r>
      <rPr>
        <sz val="10"/>
        <color indexed="12"/>
        <rFont val="Arial"/>
        <family val="2"/>
      </rPr>
      <t>PivotChart Filter</t>
    </r>
    <r>
      <rPr>
        <sz val="10"/>
        <rFont val="Arial"/>
        <family val="2"/>
      </rPr>
      <t>.</t>
    </r>
  </si>
  <si>
    <r>
      <t xml:space="preserve">&lt;&lt;&lt;&lt; Do not use </t>
    </r>
    <r>
      <rPr>
        <b/>
        <sz val="8"/>
        <rFont val="Arial"/>
        <family val="2"/>
      </rPr>
      <t xml:space="preserve">(All) </t>
    </r>
    <r>
      <rPr>
        <sz val="8"/>
        <rFont val="Arial"/>
        <family val="2"/>
      </rPr>
      <t>in the drop down box as it will create a double count</t>
    </r>
  </si>
  <si>
    <r>
      <t>Viewing Data:</t>
    </r>
    <r>
      <rPr>
        <sz val="10"/>
        <rFont val="Arial"/>
        <family val="2"/>
      </rPr>
      <t xml:space="preserve"> A pivot table is an Excel table that allows you to view and analyse large amounts of data in simple tables and graphs. The real power of pivot tables is the ability to change the data that is displayed using a series of standard “point and click” drop-down menus. Please note in some tables and charts, do not use (All) in the drop down box as it will create a double count or combine different measures together.</t>
    </r>
  </si>
  <si>
    <t>To turn on your Pivot Chart filters as follows:</t>
  </si>
  <si>
    <t xml:space="preserve">The Ministry of Tourism Pivot Tables and Pivot Charts have been created in Excel 2003. 
If you use Excel 2007 you will notice the Chart drop-down menus (or filters) do not automatically appear on the screen. </t>
  </si>
  <si>
    <r>
      <t xml:space="preserve">  &lt;&lt;&lt;&lt; Do not use </t>
    </r>
    <r>
      <rPr>
        <b/>
        <sz val="8"/>
        <color indexed="19"/>
        <rFont val="Arial"/>
        <family val="2"/>
      </rPr>
      <t xml:space="preserve">(All) </t>
    </r>
    <r>
      <rPr>
        <sz val="8"/>
        <color indexed="19"/>
        <rFont val="Arial"/>
        <family val="2"/>
      </rPr>
      <t>in the drop-down box as it will create a double count</t>
    </r>
  </si>
  <si>
    <r>
      <t xml:space="preserve">   &lt;&lt;&lt;&lt; Do not use </t>
    </r>
    <r>
      <rPr>
        <b/>
        <sz val="8"/>
        <color indexed="19"/>
        <rFont val="Arial"/>
        <family val="2"/>
      </rPr>
      <t xml:space="preserve">(All) </t>
    </r>
    <r>
      <rPr>
        <sz val="8"/>
        <color indexed="19"/>
        <rFont val="Arial"/>
        <family val="2"/>
      </rPr>
      <t>in the drop-down box as it will create a double count</t>
    </r>
  </si>
  <si>
    <t>Notes: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</si>
</sst>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
    <numFmt numFmtId="174" formatCode="_-* #,##0.0_-;\-* #,##0.0_-;_-* &quot;-&quot;??_-;_-@_-"/>
    <numFmt numFmtId="175" formatCode="0.0%"/>
    <numFmt numFmtId="176" formatCode="#,##0.0"/>
    <numFmt numFmtId="177" formatCode="#,##0.00_ ;\-#,##0.00\ "/>
    <numFmt numFmtId="178" formatCode="0.000"/>
    <numFmt numFmtId="179" formatCode="_-* #,##0.000_-;\-* #,##0.000_-;_-* &quot;-&quot;??_-;_-@_-"/>
    <numFmt numFmtId="180" formatCode="_-* #,##0.0000_-;\-* #,##0.0000_-;_-* &quot;-&quot;??_-;_-@_-"/>
    <numFmt numFmtId="181" formatCode="#,##0\ "/>
    <numFmt numFmtId="182" formatCode="0.0000"/>
    <numFmt numFmtId="183" formatCode="0.000%"/>
    <numFmt numFmtId="184" formatCode="0.000000"/>
    <numFmt numFmtId="185" formatCode="0.00000"/>
    <numFmt numFmtId="186" formatCode="0.00000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5"/>
      <name val="Cambria"/>
      <family val="2"/>
    </font>
    <font>
      <b/>
      <sz val="11"/>
      <color indexed="8"/>
      <name val="Calibri"/>
      <family val="2"/>
    </font>
    <font>
      <sz val="11"/>
      <color indexed="10"/>
      <name val="Calibri"/>
      <family val="2"/>
    </font>
    <font>
      <sz val="8"/>
      <name val="Arial"/>
      <family val="2"/>
    </font>
    <font>
      <sz val="8"/>
      <name val="Tahoma"/>
      <family val="2"/>
    </font>
    <font>
      <b/>
      <sz val="10"/>
      <color indexed="10"/>
      <name val="Arial"/>
      <family val="2"/>
    </font>
    <font>
      <b/>
      <sz val="10"/>
      <color indexed="12"/>
      <name val="Arial"/>
      <family val="2"/>
    </font>
    <font>
      <sz val="10"/>
      <color indexed="12"/>
      <name val="Arial"/>
      <family val="2"/>
    </font>
    <font>
      <sz val="8"/>
      <color indexed="9"/>
      <name val="Arial"/>
      <family val="2"/>
    </font>
    <font>
      <b/>
      <sz val="8"/>
      <name val="Arial"/>
      <family val="2"/>
    </font>
    <font>
      <b/>
      <sz val="12"/>
      <color indexed="35"/>
      <name val="Arial"/>
      <family val="2"/>
    </font>
    <font>
      <b/>
      <sz val="14"/>
      <color indexed="35"/>
      <name val="Arial"/>
      <family val="2"/>
    </font>
    <font>
      <sz val="8"/>
      <color indexed="19"/>
      <name val="Arial"/>
      <family val="2"/>
    </font>
    <font>
      <b/>
      <sz val="8"/>
      <color indexed="19"/>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6"/>
      </bottom>
    </border>
    <border>
      <left>
        <color indexed="63"/>
      </left>
      <right>
        <color indexed="63"/>
      </right>
      <top>
        <color indexed="63"/>
      </top>
      <bottom style="medium">
        <color indexed="2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6"/>
      </top>
      <bottom style="double">
        <color indexed="26"/>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4" fillId="2" borderId="1" applyNumberFormat="0" applyAlignment="0" applyProtection="0"/>
    <xf numFmtId="0" fontId="5"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5"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5" applyNumberFormat="0" applyFill="0" applyAlignment="0" applyProtection="0"/>
    <xf numFmtId="0" fontId="15" fillId="4" borderId="0" applyNumberFormat="0" applyBorder="0" applyAlignment="0" applyProtection="0"/>
    <xf numFmtId="0" fontId="0" fillId="4" borderId="6" applyNumberFormat="0" applyFont="0" applyAlignment="0" applyProtection="0"/>
    <xf numFmtId="0" fontId="16" fillId="2" borderId="7"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0" fontId="22" fillId="0" borderId="0" xfId="0" applyFont="1" applyAlignment="1">
      <alignment horizontal="left" vertical="center" wrapText="1"/>
    </xf>
    <xf numFmtId="0" fontId="22" fillId="0" borderId="0" xfId="0" applyFont="1" applyAlignment="1">
      <alignment vertical="center" wrapText="1"/>
    </xf>
    <xf numFmtId="0" fontId="2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4" fillId="0" borderId="0" xfId="0" applyFont="1" applyAlignment="1">
      <alignment horizontal="left"/>
    </xf>
    <xf numFmtId="0" fontId="25" fillId="0" borderId="0" xfId="0" applyFont="1" applyFill="1" applyAlignment="1">
      <alignment/>
    </xf>
    <xf numFmtId="0" fontId="20" fillId="0" borderId="0" xfId="0" applyFont="1" applyAlignment="1">
      <alignment/>
    </xf>
    <xf numFmtId="0" fontId="20" fillId="0" borderId="9" xfId="0" applyFont="1" applyBorder="1" applyAlignment="1">
      <alignment/>
    </xf>
    <xf numFmtId="3" fontId="20" fillId="0" borderId="0" xfId="0" applyNumberFormat="1" applyFont="1" applyAlignment="1">
      <alignment/>
    </xf>
    <xf numFmtId="175" fontId="20" fillId="0" borderId="9" xfId="59" applyNumberFormat="1" applyFont="1" applyBorder="1" applyAlignment="1">
      <alignment/>
    </xf>
    <xf numFmtId="0" fontId="20" fillId="0" borderId="0" xfId="0" applyFont="1" applyFill="1" applyAlignment="1">
      <alignment/>
    </xf>
    <xf numFmtId="175" fontId="20" fillId="16" borderId="9" xfId="59" applyNumberFormat="1" applyFont="1" applyFill="1" applyBorder="1" applyAlignment="1">
      <alignment/>
    </xf>
    <xf numFmtId="175" fontId="20" fillId="16" borderId="10" xfId="59" applyNumberFormat="1" applyFont="1" applyFill="1" applyBorder="1" applyAlignment="1">
      <alignment/>
    </xf>
    <xf numFmtId="0" fontId="26" fillId="0" borderId="0" xfId="0" applyFont="1" applyAlignment="1">
      <alignment/>
    </xf>
    <xf numFmtId="0" fontId="20" fillId="16" borderId="11" xfId="0" applyFont="1" applyFill="1" applyBorder="1" applyAlignment="1">
      <alignment/>
    </xf>
    <xf numFmtId="3" fontId="20" fillId="16" borderId="12" xfId="0" applyNumberFormat="1" applyFont="1" applyFill="1" applyBorder="1" applyAlignment="1">
      <alignment/>
    </xf>
    <xf numFmtId="3" fontId="20" fillId="16" borderId="13" xfId="0" applyNumberFormat="1" applyFont="1" applyFill="1" applyBorder="1" applyAlignment="1">
      <alignment/>
    </xf>
    <xf numFmtId="0" fontId="20" fillId="16" borderId="9" xfId="0" applyFont="1" applyFill="1" applyBorder="1" applyAlignment="1">
      <alignment/>
    </xf>
    <xf numFmtId="175" fontId="20" fillId="16" borderId="0" xfId="59" applyNumberFormat="1" applyFont="1" applyFill="1" applyBorder="1" applyAlignment="1">
      <alignment/>
    </xf>
    <xf numFmtId="175" fontId="20" fillId="16" borderId="14" xfId="59" applyNumberFormat="1" applyFont="1" applyFill="1" applyBorder="1" applyAlignment="1">
      <alignment/>
    </xf>
    <xf numFmtId="0" fontId="20" fillId="16" borderId="10" xfId="0" applyFont="1" applyFill="1" applyBorder="1" applyAlignment="1">
      <alignment/>
    </xf>
    <xf numFmtId="175" fontId="20" fillId="16" borderId="15" xfId="59" applyNumberFormat="1" applyFont="1" applyFill="1" applyBorder="1" applyAlignment="1">
      <alignment/>
    </xf>
    <xf numFmtId="175" fontId="20" fillId="16" borderId="16" xfId="59" applyNumberFormat="1" applyFont="1" applyFill="1" applyBorder="1" applyAlignment="1">
      <alignment/>
    </xf>
    <xf numFmtId="0" fontId="27" fillId="0" borderId="0" xfId="0" applyFont="1" applyFill="1" applyAlignment="1">
      <alignment/>
    </xf>
    <xf numFmtId="0" fontId="25" fillId="2" borderId="0" xfId="0" applyFont="1" applyFill="1" applyAlignment="1">
      <alignment/>
    </xf>
    <xf numFmtId="0" fontId="20" fillId="0" borderId="17" xfId="0" applyFont="1" applyBorder="1" applyAlignment="1">
      <alignment/>
    </xf>
    <xf numFmtId="0" fontId="20" fillId="0" borderId="17" xfId="0" applyFont="1" applyBorder="1" applyAlignment="1">
      <alignment/>
    </xf>
    <xf numFmtId="0" fontId="20" fillId="0" borderId="18" xfId="0" applyFont="1" applyBorder="1" applyAlignment="1">
      <alignment/>
    </xf>
    <xf numFmtId="0" fontId="20" fillId="0" borderId="19" xfId="0" applyFont="1" applyBorder="1" applyAlignment="1">
      <alignment/>
    </xf>
    <xf numFmtId="0" fontId="20" fillId="0" borderId="20" xfId="0" applyFont="1" applyBorder="1" applyAlignment="1">
      <alignment/>
    </xf>
    <xf numFmtId="0" fontId="20" fillId="0" borderId="18" xfId="0" applyFont="1" applyBorder="1" applyAlignment="1">
      <alignment horizontal="left"/>
    </xf>
    <xf numFmtId="3" fontId="20" fillId="0" borderId="18" xfId="0" applyNumberFormat="1" applyFont="1" applyBorder="1" applyAlignment="1">
      <alignment/>
    </xf>
    <xf numFmtId="3" fontId="20" fillId="0" borderId="21" xfId="0" applyNumberFormat="1" applyFont="1" applyBorder="1" applyAlignment="1">
      <alignment/>
    </xf>
    <xf numFmtId="3" fontId="20" fillId="0" borderId="22" xfId="0" applyNumberFormat="1" applyFont="1" applyBorder="1" applyAlignment="1">
      <alignment/>
    </xf>
    <xf numFmtId="0" fontId="20" fillId="0" borderId="23" xfId="0" applyFont="1" applyBorder="1" applyAlignment="1">
      <alignment horizontal="left"/>
    </xf>
    <xf numFmtId="3" fontId="20" fillId="0" borderId="23" xfId="0" applyNumberFormat="1" applyFont="1" applyBorder="1" applyAlignment="1">
      <alignment/>
    </xf>
    <xf numFmtId="3" fontId="20" fillId="0" borderId="0" xfId="0" applyNumberFormat="1" applyFont="1" applyAlignment="1">
      <alignment/>
    </xf>
    <xf numFmtId="3" fontId="20" fillId="0" borderId="24" xfId="0" applyNumberFormat="1" applyFont="1" applyBorder="1" applyAlignment="1">
      <alignment/>
    </xf>
    <xf numFmtId="0" fontId="20" fillId="16" borderId="23" xfId="0" applyFont="1" applyFill="1" applyBorder="1" applyAlignment="1">
      <alignment horizontal="left"/>
    </xf>
    <xf numFmtId="3" fontId="20" fillId="16" borderId="23" xfId="0" applyNumberFormat="1" applyFont="1" applyFill="1" applyBorder="1" applyAlignment="1">
      <alignment/>
    </xf>
    <xf numFmtId="3" fontId="20" fillId="16" borderId="0" xfId="0" applyNumberFormat="1" applyFont="1" applyFill="1" applyAlignment="1">
      <alignment/>
    </xf>
    <xf numFmtId="3" fontId="20" fillId="16" borderId="24" xfId="0" applyNumberFormat="1" applyFont="1" applyFill="1" applyBorder="1" applyAlignment="1">
      <alignment/>
    </xf>
    <xf numFmtId="0" fontId="20" fillId="16" borderId="25" xfId="0" applyFont="1" applyFill="1" applyBorder="1" applyAlignment="1">
      <alignment horizontal="left"/>
    </xf>
    <xf numFmtId="3" fontId="20" fillId="16" borderId="25" xfId="0" applyNumberFormat="1" applyFont="1" applyFill="1" applyBorder="1" applyAlignment="1">
      <alignment/>
    </xf>
    <xf numFmtId="3" fontId="20" fillId="16" borderId="26" xfId="0" applyNumberFormat="1" applyFont="1" applyFill="1" applyBorder="1" applyAlignment="1">
      <alignment/>
    </xf>
    <xf numFmtId="3" fontId="20" fillId="16" borderId="27" xfId="0" applyNumberFormat="1" applyFont="1" applyFill="1" applyBorder="1" applyAlignment="1">
      <alignment/>
    </xf>
    <xf numFmtId="0" fontId="20" fillId="0" borderId="18" xfId="0" applyFont="1" applyBorder="1" applyAlignment="1">
      <alignment horizontal="right"/>
    </xf>
    <xf numFmtId="0" fontId="20" fillId="0" borderId="21" xfId="0" applyFont="1" applyBorder="1" applyAlignment="1">
      <alignment horizontal="right"/>
    </xf>
    <xf numFmtId="0" fontId="20" fillId="0" borderId="22" xfId="0" applyFont="1" applyBorder="1" applyAlignment="1">
      <alignment horizontal="right"/>
    </xf>
    <xf numFmtId="0" fontId="20" fillId="0" borderId="0" xfId="0" applyFont="1" applyAlignment="1">
      <alignment horizontal="right" vertical="center" wrapText="1"/>
    </xf>
    <xf numFmtId="0" fontId="20" fillId="0" borderId="0" xfId="0" applyFont="1" applyAlignment="1">
      <alignment horizontal="left"/>
    </xf>
    <xf numFmtId="0" fontId="20" fillId="0" borderId="18" xfId="0" applyFont="1" applyBorder="1" applyAlignment="1">
      <alignment vertical="center" wrapText="1"/>
    </xf>
    <xf numFmtId="0" fontId="20" fillId="0" borderId="18" xfId="0" applyFont="1" applyBorder="1" applyAlignment="1">
      <alignment horizontal="right" vertical="center" wrapText="1"/>
    </xf>
    <xf numFmtId="0" fontId="20" fillId="0" borderId="21" xfId="0" applyFont="1" applyBorder="1" applyAlignment="1">
      <alignment horizontal="right" vertical="center" wrapText="1"/>
    </xf>
    <xf numFmtId="0" fontId="20" fillId="0" borderId="22" xfId="0" applyFont="1" applyBorder="1" applyAlignment="1">
      <alignment horizontal="right" vertical="center" wrapText="1"/>
    </xf>
    <xf numFmtId="0" fontId="20" fillId="0" borderId="25" xfId="0" applyFont="1" applyBorder="1" applyAlignment="1">
      <alignment horizontal="left"/>
    </xf>
    <xf numFmtId="3" fontId="20" fillId="0" borderId="25" xfId="0" applyNumberFormat="1" applyFont="1" applyBorder="1" applyAlignment="1">
      <alignment/>
    </xf>
    <xf numFmtId="3" fontId="20" fillId="0" borderId="26" xfId="0" applyNumberFormat="1" applyFont="1" applyBorder="1" applyAlignment="1">
      <alignment/>
    </xf>
    <xf numFmtId="3" fontId="20" fillId="0" borderId="27" xfId="0" applyNumberFormat="1" applyFont="1" applyBorder="1" applyAlignment="1">
      <alignment/>
    </xf>
    <xf numFmtId="0" fontId="29" fillId="0" borderId="0" xfId="0" applyFont="1" applyAlignment="1">
      <alignment/>
    </xf>
    <xf numFmtId="0" fontId="20" fillId="0" borderId="11" xfId="0" applyFont="1" applyBorder="1" applyAlignment="1">
      <alignment horizontal="right" vertical="center" wrapText="1"/>
    </xf>
    <xf numFmtId="0" fontId="20" fillId="0" borderId="10" xfId="0" applyFont="1" applyBorder="1" applyAlignment="1">
      <alignment horizontal="right" vertical="center" wrapText="1"/>
    </xf>
    <xf numFmtId="0" fontId="22" fillId="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alignment horizontal="left" readingOrder="0"/>
      <border/>
    </dxf>
    <dxf>
      <fill>
        <patternFill patternType="solid">
          <bgColor rgb="FFF0EEEF"/>
        </patternFill>
      </fill>
      <border/>
    </dxf>
    <dxf>
      <font>
        <sz val="8"/>
      </font>
      <border/>
    </dxf>
    <dxf>
      <alignment horizontal="right" readingOrder="0"/>
      <border/>
    </dxf>
    <dxf>
      <alignment vertical="center"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D4721"/>
      <rgbColor rgb="00A8B50A"/>
      <rgbColor rgb="008595B0"/>
      <rgbColor rgb="00B7BF5A"/>
      <rgbColor rgb="00EDBD3D"/>
      <rgbColor rgb="008D563B"/>
      <rgbColor rgb="00D3D4B9"/>
      <rgbColor rgb="00F0EEEF"/>
      <rgbColor rgb="005C788F"/>
      <rgbColor rgb="00AD2624"/>
      <rgbColor rgb="00D48500"/>
      <rgbColor rgb="005E7803"/>
      <rgbColor rgb="007E914C"/>
      <rgbColor rgb="00D4470F"/>
      <rgbColor rgb="00265787"/>
      <rgbColor rgb="0061394D"/>
      <rgbColor rgb="0000CCFF"/>
      <rgbColor rgb="00CCFFFF"/>
      <rgbColor rgb="00CCFFCC"/>
      <rgbColor rgb="00FFFF99"/>
      <rgbColor rgb="0099CCFF"/>
      <rgbColor rgb="00FF99CC"/>
      <rgbColor rgb="00CC99FF"/>
      <rgbColor rgb="00FFCC99"/>
      <rgbColor rgb="003366FF"/>
      <rgbColor rgb="0033CCCC"/>
      <rgbColor rgb="0099CC00"/>
      <rgbColor rgb="00FFCC00"/>
      <rgbColor rgb="00C97A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[0]TC1-purpose!PivotTable1</c:name>
  </c:pivotSource>
  <c:chart>
    <c:plotArea>
      <c:layout/>
      <c:lineChart>
        <c:grouping val="standard"/>
        <c:varyColors val="0"/>
        <c:ser>
          <c:idx val="0"/>
          <c:order val="0"/>
          <c:tx>
            <c:v>Holiday</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174072</c:v>
              </c:pt>
              <c:pt idx="1">
                <c:v>208861</c:v>
              </c:pt>
              <c:pt idx="2">
                <c:v>181844</c:v>
              </c:pt>
              <c:pt idx="3">
                <c:v>198677</c:v>
              </c:pt>
              <c:pt idx="4">
                <c:v>184280</c:v>
              </c:pt>
              <c:pt idx="5">
                <c:v>217582</c:v>
              </c:pt>
              <c:pt idx="6">
                <c:v>287405</c:v>
              </c:pt>
              <c:pt idx="7">
                <c:v>293762</c:v>
              </c:pt>
              <c:pt idx="8">
                <c:v>292279</c:v>
              </c:pt>
              <c:pt idx="9">
                <c:v>285164</c:v>
              </c:pt>
              <c:pt idx="10">
                <c:v>301211</c:v>
              </c:pt>
              <c:pt idx="11">
                <c:v>286554</c:v>
              </c:pt>
              <c:pt idx="12">
                <c:v>286983</c:v>
              </c:pt>
              <c:pt idx="13">
                <c:v>322505</c:v>
              </c:pt>
              <c:pt idx="14">
                <c:v>405569</c:v>
              </c:pt>
              <c:pt idx="15">
                <c:v>416919</c:v>
              </c:pt>
              <c:pt idx="16">
                <c:v>398419</c:v>
              </c:pt>
              <c:pt idx="17">
                <c:v>416298</c:v>
              </c:pt>
              <c:pt idx="18">
                <c:v>383291</c:v>
              </c:pt>
              <c:pt idx="19">
                <c:v>368812</c:v>
              </c:pt>
              <c:pt idx="20">
                <c:v>370460</c:v>
              </c:pt>
              <c:pt idx="21">
                <c:v>378030</c:v>
              </c:pt>
              <c:pt idx="22">
                <c:v>395590</c:v>
              </c:pt>
              <c:pt idx="23">
                <c:v>407860</c:v>
              </c:pt>
              <c:pt idx="24">
                <c:v>420460</c:v>
              </c:pt>
              <c:pt idx="25">
                <c:v>432920</c:v>
              </c:pt>
              <c:pt idx="26">
                <c:v>445660</c:v>
              </c:pt>
            </c:numLit>
          </c:val>
          <c:smooth val="0"/>
        </c:ser>
        <c:ser>
          <c:idx val="1"/>
          <c:order val="1"/>
          <c:tx>
            <c:v>VFR</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106353</c:v>
              </c:pt>
              <c:pt idx="1">
                <c:v>124441</c:v>
              </c:pt>
              <c:pt idx="2">
                <c:v>122442</c:v>
              </c:pt>
              <c:pt idx="3">
                <c:v>126600</c:v>
              </c:pt>
              <c:pt idx="4">
                <c:v>119639</c:v>
              </c:pt>
              <c:pt idx="5">
                <c:v>125899</c:v>
              </c:pt>
              <c:pt idx="6">
                <c:v>164602</c:v>
              </c:pt>
              <c:pt idx="7">
                <c:v>162368</c:v>
              </c:pt>
              <c:pt idx="8">
                <c:v>173896</c:v>
              </c:pt>
              <c:pt idx="9">
                <c:v>171490</c:v>
              </c:pt>
              <c:pt idx="10">
                <c:v>196361</c:v>
              </c:pt>
              <c:pt idx="11">
                <c:v>197457</c:v>
              </c:pt>
              <c:pt idx="12">
                <c:v>188558</c:v>
              </c:pt>
              <c:pt idx="13">
                <c:v>202734</c:v>
              </c:pt>
              <c:pt idx="14">
                <c:v>254007</c:v>
              </c:pt>
              <c:pt idx="15">
                <c:v>285039</c:v>
              </c:pt>
              <c:pt idx="16">
                <c:v>281222</c:v>
              </c:pt>
              <c:pt idx="17">
                <c:v>302190</c:v>
              </c:pt>
              <c:pt idx="18">
                <c:v>310655</c:v>
              </c:pt>
              <c:pt idx="19">
                <c:v>337446</c:v>
              </c:pt>
              <c:pt idx="20">
                <c:v>335780</c:v>
              </c:pt>
              <c:pt idx="21">
                <c:v>345030</c:v>
              </c:pt>
              <c:pt idx="22">
                <c:v>356840</c:v>
              </c:pt>
              <c:pt idx="23">
                <c:v>367740</c:v>
              </c:pt>
              <c:pt idx="24">
                <c:v>378570</c:v>
              </c:pt>
              <c:pt idx="25">
                <c:v>389640</c:v>
              </c:pt>
              <c:pt idx="26">
                <c:v>400800</c:v>
              </c:pt>
            </c:numLit>
          </c:val>
          <c:smooth val="0"/>
        </c:ser>
        <c:ser>
          <c:idx val="2"/>
          <c:order val="2"/>
          <c:tx>
            <c:v>Business</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60625</c:v>
              </c:pt>
              <c:pt idx="1">
                <c:v>59808</c:v>
              </c:pt>
              <c:pt idx="2">
                <c:v>68985</c:v>
              </c:pt>
              <c:pt idx="3">
                <c:v>77161</c:v>
              </c:pt>
              <c:pt idx="4">
                <c:v>87103</c:v>
              </c:pt>
              <c:pt idx="5">
                <c:v>98298</c:v>
              </c:pt>
              <c:pt idx="6">
                <c:v>114868</c:v>
              </c:pt>
              <c:pt idx="7">
                <c:v>120501</c:v>
              </c:pt>
              <c:pt idx="8">
                <c:v>128164</c:v>
              </c:pt>
              <c:pt idx="9">
                <c:v>139070</c:v>
              </c:pt>
              <c:pt idx="10">
                <c:v>149318</c:v>
              </c:pt>
              <c:pt idx="11">
                <c:v>128026</c:v>
              </c:pt>
              <c:pt idx="12">
                <c:v>112014</c:v>
              </c:pt>
              <c:pt idx="13">
                <c:v>118064</c:v>
              </c:pt>
              <c:pt idx="14">
                <c:v>136683</c:v>
              </c:pt>
              <c:pt idx="15">
                <c:v>150535</c:v>
              </c:pt>
              <c:pt idx="16">
                <c:v>156741</c:v>
              </c:pt>
              <c:pt idx="17">
                <c:v>161099</c:v>
              </c:pt>
              <c:pt idx="18">
                <c:v>157843</c:v>
              </c:pt>
              <c:pt idx="19">
                <c:v>144263</c:v>
              </c:pt>
              <c:pt idx="20">
                <c:v>157160</c:v>
              </c:pt>
              <c:pt idx="21">
                <c:v>165840</c:v>
              </c:pt>
              <c:pt idx="22">
                <c:v>172620</c:v>
              </c:pt>
              <c:pt idx="23">
                <c:v>178350</c:v>
              </c:pt>
              <c:pt idx="24">
                <c:v>183760</c:v>
              </c:pt>
              <c:pt idx="25">
                <c:v>188400</c:v>
              </c:pt>
              <c:pt idx="26">
                <c:v>193190</c:v>
              </c:pt>
            </c:numLit>
          </c:val>
          <c:smooth val="0"/>
        </c:ser>
        <c:ser>
          <c:idx val="3"/>
          <c:order val="3"/>
          <c:tx>
            <c:v>Other</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15908</c:v>
              </c:pt>
              <c:pt idx="1">
                <c:v>22432</c:v>
              </c:pt>
              <c:pt idx="2">
                <c:v>14871</c:v>
              </c:pt>
              <c:pt idx="3">
                <c:v>16300</c:v>
              </c:pt>
              <c:pt idx="4">
                <c:v>16386</c:v>
              </c:pt>
              <c:pt idx="5">
                <c:v>18487</c:v>
              </c:pt>
              <c:pt idx="6">
                <c:v>20613</c:v>
              </c:pt>
              <c:pt idx="7">
                <c:v>21981</c:v>
              </c:pt>
              <c:pt idx="8">
                <c:v>22404</c:v>
              </c:pt>
              <c:pt idx="9">
                <c:v>24303</c:v>
              </c:pt>
              <c:pt idx="10">
                <c:v>38044</c:v>
              </c:pt>
              <c:pt idx="11">
                <c:v>64010</c:v>
              </c:pt>
              <c:pt idx="12">
                <c:v>63294</c:v>
              </c:pt>
              <c:pt idx="13">
                <c:v>67140</c:v>
              </c:pt>
              <c:pt idx="14">
                <c:v>84027</c:v>
              </c:pt>
              <c:pt idx="15">
                <c:v>88658</c:v>
              </c:pt>
              <c:pt idx="16">
                <c:v>92979</c:v>
              </c:pt>
              <c:pt idx="17">
                <c:v>98279</c:v>
              </c:pt>
              <c:pt idx="18">
                <c:v>97835</c:v>
              </c:pt>
              <c:pt idx="19">
                <c:v>93756</c:v>
              </c:pt>
              <c:pt idx="20">
                <c:v>94224</c:v>
              </c:pt>
              <c:pt idx="21">
                <c:v>96027</c:v>
              </c:pt>
              <c:pt idx="22">
                <c:v>98912</c:v>
              </c:pt>
              <c:pt idx="23">
                <c:v>100951</c:v>
              </c:pt>
              <c:pt idx="24">
                <c:v>103461</c:v>
              </c:pt>
              <c:pt idx="25">
                <c:v>105870</c:v>
              </c:pt>
              <c:pt idx="26">
                <c:v>108301</c:v>
              </c:pt>
            </c:numLit>
          </c:val>
          <c:smooth val="0"/>
        </c:ser>
        <c:ser>
          <c:idx val="4"/>
          <c:order val="4"/>
          <c:tx>
            <c:v>Total</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356958</c:v>
              </c:pt>
              <c:pt idx="1">
                <c:v>415542</c:v>
              </c:pt>
              <c:pt idx="2">
                <c:v>388142</c:v>
              </c:pt>
              <c:pt idx="3">
                <c:v>418738</c:v>
              </c:pt>
              <c:pt idx="4">
                <c:v>407408</c:v>
              </c:pt>
              <c:pt idx="5">
                <c:v>460266</c:v>
              </c:pt>
              <c:pt idx="6">
                <c:v>587488</c:v>
              </c:pt>
              <c:pt idx="7">
                <c:v>598612</c:v>
              </c:pt>
              <c:pt idx="8">
                <c:v>616743</c:v>
              </c:pt>
              <c:pt idx="9">
                <c:v>620027</c:v>
              </c:pt>
              <c:pt idx="10">
                <c:v>684934</c:v>
              </c:pt>
              <c:pt idx="11">
                <c:v>676047</c:v>
              </c:pt>
              <c:pt idx="12">
                <c:v>650849</c:v>
              </c:pt>
              <c:pt idx="13">
                <c:v>710443</c:v>
              </c:pt>
              <c:pt idx="14">
                <c:v>880286</c:v>
              </c:pt>
              <c:pt idx="15">
                <c:v>941151</c:v>
              </c:pt>
              <c:pt idx="16">
                <c:v>929361</c:v>
              </c:pt>
              <c:pt idx="17">
                <c:v>977866</c:v>
              </c:pt>
              <c:pt idx="18">
                <c:v>949624</c:v>
              </c:pt>
              <c:pt idx="19">
                <c:v>944277</c:v>
              </c:pt>
              <c:pt idx="20">
                <c:v>957624</c:v>
              </c:pt>
              <c:pt idx="21">
                <c:v>984927</c:v>
              </c:pt>
              <c:pt idx="22">
                <c:v>1023962</c:v>
              </c:pt>
              <c:pt idx="23">
                <c:v>1054901</c:v>
              </c:pt>
              <c:pt idx="24">
                <c:v>1086251</c:v>
              </c:pt>
              <c:pt idx="25">
                <c:v>1116830</c:v>
              </c:pt>
              <c:pt idx="26">
                <c:v>1147951</c:v>
              </c:pt>
            </c:numLit>
          </c:val>
          <c:smooth val="0"/>
        </c:ser>
        <c:axId val="1017745"/>
        <c:axId val="9159706"/>
      </c:lineChart>
      <c:catAx>
        <c:axId val="1017745"/>
        <c:scaling>
          <c:orientation val="minMax"/>
        </c:scaling>
        <c:axPos val="b"/>
        <c:delete val="0"/>
        <c:numFmt formatCode="General" sourceLinked="1"/>
        <c:majorTickMark val="out"/>
        <c:minorTickMark val="none"/>
        <c:tickLblPos val="nextTo"/>
        <c:crossAx val="9159706"/>
        <c:crosses val="autoZero"/>
        <c:auto val="1"/>
        <c:lblOffset val="100"/>
        <c:noMultiLvlLbl val="0"/>
      </c:catAx>
      <c:valAx>
        <c:axId val="9159706"/>
        <c:scaling>
          <c:orientation val="minMax"/>
        </c:scaling>
        <c:axPos val="l"/>
        <c:majorGridlines/>
        <c:delete val="0"/>
        <c:numFmt formatCode="General" sourceLinked="1"/>
        <c:majorTickMark val="out"/>
        <c:minorTickMark val="none"/>
        <c:tickLblPos val="nextTo"/>
        <c:crossAx val="1017745"/>
        <c:crossesAt val="1"/>
        <c:crossBetween val="midCat"/>
        <c:dispUnits/>
      </c:valAx>
      <c:spPr>
        <a:solidFill>
          <a:srgbClr val="F0EEE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[0]TC2-Destination!PivotTable2</c:name>
  </c:pivotSource>
  <c:chart>
    <c:plotArea>
      <c:layout/>
      <c:lineChart>
        <c:grouping val="standard"/>
        <c:varyColors val="0"/>
        <c:ser>
          <c:idx val="0"/>
          <c:order val="0"/>
          <c:tx>
            <c:v>Australia</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356958</c:v>
              </c:pt>
              <c:pt idx="1">
                <c:v>415542</c:v>
              </c:pt>
              <c:pt idx="2">
                <c:v>388142</c:v>
              </c:pt>
              <c:pt idx="3">
                <c:v>418738</c:v>
              </c:pt>
              <c:pt idx="4">
                <c:v>407408</c:v>
              </c:pt>
              <c:pt idx="5">
                <c:v>460266</c:v>
              </c:pt>
              <c:pt idx="6">
                <c:v>587488</c:v>
              </c:pt>
              <c:pt idx="7">
                <c:v>598612</c:v>
              </c:pt>
              <c:pt idx="8">
                <c:v>616743</c:v>
              </c:pt>
              <c:pt idx="9">
                <c:v>620027</c:v>
              </c:pt>
              <c:pt idx="10">
                <c:v>684934</c:v>
              </c:pt>
              <c:pt idx="11">
                <c:v>676047</c:v>
              </c:pt>
              <c:pt idx="12">
                <c:v>650849</c:v>
              </c:pt>
              <c:pt idx="13">
                <c:v>710443</c:v>
              </c:pt>
              <c:pt idx="14">
                <c:v>880286</c:v>
              </c:pt>
              <c:pt idx="15">
                <c:v>941151</c:v>
              </c:pt>
              <c:pt idx="16">
                <c:v>929361</c:v>
              </c:pt>
              <c:pt idx="17">
                <c:v>977866</c:v>
              </c:pt>
              <c:pt idx="18">
                <c:v>949624</c:v>
              </c:pt>
              <c:pt idx="19">
                <c:v>944277</c:v>
              </c:pt>
              <c:pt idx="20">
                <c:v>957624</c:v>
              </c:pt>
              <c:pt idx="21">
                <c:v>984927</c:v>
              </c:pt>
              <c:pt idx="22">
                <c:v>1023962</c:v>
              </c:pt>
              <c:pt idx="23">
                <c:v>1054901</c:v>
              </c:pt>
              <c:pt idx="24">
                <c:v>1086251</c:v>
              </c:pt>
              <c:pt idx="25">
                <c:v>1116830</c:v>
              </c:pt>
              <c:pt idx="26">
                <c:v>1147951</c:v>
              </c:pt>
            </c:numLit>
          </c:val>
          <c:smooth val="0"/>
        </c:ser>
        <c:ser>
          <c:idx val="1"/>
          <c:order val="1"/>
          <c:tx>
            <c:v>United States</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83344</c:v>
              </c:pt>
              <c:pt idx="1">
                <c:v>66387</c:v>
              </c:pt>
              <c:pt idx="2">
                <c:v>67749</c:v>
              </c:pt>
              <c:pt idx="3">
                <c:v>60180</c:v>
              </c:pt>
              <c:pt idx="4">
                <c:v>59024</c:v>
              </c:pt>
              <c:pt idx="5">
                <c:v>75539</c:v>
              </c:pt>
              <c:pt idx="6">
                <c:v>83259</c:v>
              </c:pt>
              <c:pt idx="7">
                <c:v>85398</c:v>
              </c:pt>
              <c:pt idx="8">
                <c:v>78956</c:v>
              </c:pt>
              <c:pt idx="9">
                <c:v>76992</c:v>
              </c:pt>
              <c:pt idx="10">
                <c:v>78778</c:v>
              </c:pt>
              <c:pt idx="11">
                <c:v>65913</c:v>
              </c:pt>
              <c:pt idx="12">
                <c:v>67182</c:v>
              </c:pt>
              <c:pt idx="13">
                <c:v>66203</c:v>
              </c:pt>
              <c:pt idx="14">
                <c:v>80448</c:v>
              </c:pt>
              <c:pt idx="15">
                <c:v>90803</c:v>
              </c:pt>
              <c:pt idx="16">
                <c:v>87012</c:v>
              </c:pt>
              <c:pt idx="17">
                <c:v>92384</c:v>
              </c:pt>
              <c:pt idx="18">
                <c:v>93319</c:v>
              </c:pt>
              <c:pt idx="19">
                <c:v>88050</c:v>
              </c:pt>
              <c:pt idx="20">
                <c:v>92563</c:v>
              </c:pt>
              <c:pt idx="21">
                <c:v>95011</c:v>
              </c:pt>
              <c:pt idx="22">
                <c:v>100070</c:v>
              </c:pt>
              <c:pt idx="23">
                <c:v>103840</c:v>
              </c:pt>
              <c:pt idx="24">
                <c:v>106168</c:v>
              </c:pt>
              <c:pt idx="25">
                <c:v>108218</c:v>
              </c:pt>
              <c:pt idx="26">
                <c:v>110136</c:v>
              </c:pt>
            </c:numLit>
          </c:val>
          <c:smooth val="0"/>
        </c:ser>
        <c:ser>
          <c:idx val="2"/>
          <c:order val="2"/>
          <c:tx>
            <c:v>China</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1066</c:v>
              </c:pt>
              <c:pt idx="1">
                <c:v>1596</c:v>
              </c:pt>
              <c:pt idx="2">
                <c:v>2256</c:v>
              </c:pt>
              <c:pt idx="3">
                <c:v>3274</c:v>
              </c:pt>
              <c:pt idx="4">
                <c:v>4775</c:v>
              </c:pt>
              <c:pt idx="5">
                <c:v>5684</c:v>
              </c:pt>
              <c:pt idx="6">
                <c:v>6469</c:v>
              </c:pt>
              <c:pt idx="7">
                <c:v>8017</c:v>
              </c:pt>
              <c:pt idx="8">
                <c:v>9782</c:v>
              </c:pt>
              <c:pt idx="9">
                <c:v>11473</c:v>
              </c:pt>
              <c:pt idx="10">
                <c:v>15147</c:v>
              </c:pt>
              <c:pt idx="11">
                <c:v>19875</c:v>
              </c:pt>
              <c:pt idx="12">
                <c:v>30091</c:v>
              </c:pt>
              <c:pt idx="13">
                <c:v>33038</c:v>
              </c:pt>
              <c:pt idx="14">
                <c:v>45679</c:v>
              </c:pt>
              <c:pt idx="15">
                <c:v>50406</c:v>
              </c:pt>
              <c:pt idx="16">
                <c:v>51202</c:v>
              </c:pt>
              <c:pt idx="17">
                <c:v>57926</c:v>
              </c:pt>
              <c:pt idx="18">
                <c:v>58885</c:v>
              </c:pt>
              <c:pt idx="19">
                <c:v>56289</c:v>
              </c:pt>
              <c:pt idx="20">
                <c:v>60760</c:v>
              </c:pt>
              <c:pt idx="21">
                <c:v>67268</c:v>
              </c:pt>
              <c:pt idx="22">
                <c:v>70669</c:v>
              </c:pt>
              <c:pt idx="23">
                <c:v>73772</c:v>
              </c:pt>
              <c:pt idx="24">
                <c:v>76825</c:v>
              </c:pt>
              <c:pt idx="25">
                <c:v>79725</c:v>
              </c:pt>
              <c:pt idx="26">
                <c:v>82263</c:v>
              </c:pt>
            </c:numLit>
          </c:val>
          <c:smooth val="0"/>
        </c:ser>
        <c:ser>
          <c:idx val="3"/>
          <c:order val="3"/>
          <c:tx>
            <c:v>United Kingdom</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51199</c:v>
              </c:pt>
              <c:pt idx="1">
                <c:v>46928</c:v>
              </c:pt>
              <c:pt idx="2">
                <c:v>43686</c:v>
              </c:pt>
              <c:pt idx="3">
                <c:v>48621</c:v>
              </c:pt>
              <c:pt idx="4">
                <c:v>52514</c:v>
              </c:pt>
              <c:pt idx="5">
                <c:v>57604</c:v>
              </c:pt>
              <c:pt idx="6">
                <c:v>60053</c:v>
              </c:pt>
              <c:pt idx="7">
                <c:v>65733</c:v>
              </c:pt>
              <c:pt idx="8">
                <c:v>68641</c:v>
              </c:pt>
              <c:pt idx="9">
                <c:v>72091</c:v>
              </c:pt>
              <c:pt idx="10">
                <c:v>70110</c:v>
              </c:pt>
              <c:pt idx="11">
                <c:v>60940</c:v>
              </c:pt>
              <c:pt idx="12">
                <c:v>65162</c:v>
              </c:pt>
              <c:pt idx="13">
                <c:v>65300</c:v>
              </c:pt>
              <c:pt idx="14">
                <c:v>78143</c:v>
              </c:pt>
              <c:pt idx="15">
                <c:v>86377</c:v>
              </c:pt>
              <c:pt idx="16">
                <c:v>89332</c:v>
              </c:pt>
              <c:pt idx="17">
                <c:v>95975</c:v>
              </c:pt>
              <c:pt idx="18">
                <c:v>93071</c:v>
              </c:pt>
              <c:pt idx="19">
                <c:v>87397</c:v>
              </c:pt>
              <c:pt idx="20">
                <c:v>87325</c:v>
              </c:pt>
              <c:pt idx="21">
                <c:v>89161</c:v>
              </c:pt>
              <c:pt idx="22">
                <c:v>92757</c:v>
              </c:pt>
              <c:pt idx="23">
                <c:v>95809</c:v>
              </c:pt>
              <c:pt idx="24">
                <c:v>98595</c:v>
              </c:pt>
              <c:pt idx="25">
                <c:v>101444</c:v>
              </c:pt>
              <c:pt idx="26">
                <c:v>104123</c:v>
              </c:pt>
            </c:numLit>
          </c:val>
          <c:smooth val="0"/>
        </c:ser>
        <c:ser>
          <c:idx val="4"/>
          <c:order val="4"/>
          <c:tx>
            <c:v>Fiji</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2010f</c:v>
              </c:pt>
              <c:pt idx="21">
                <c:v>2011f</c:v>
              </c:pt>
              <c:pt idx="22">
                <c:v>2012f</c:v>
              </c:pt>
              <c:pt idx="23">
                <c:v>2013f</c:v>
              </c:pt>
              <c:pt idx="24">
                <c:v>2014f</c:v>
              </c:pt>
              <c:pt idx="25">
                <c:v>2015f</c:v>
              </c:pt>
              <c:pt idx="26">
                <c:v>2016f</c:v>
              </c:pt>
            </c:strLit>
          </c:cat>
          <c:val>
            <c:numLit>
              <c:ptCount val="27"/>
              <c:pt idx="0">
                <c:v>29410</c:v>
              </c:pt>
              <c:pt idx="1">
                <c:v>31201</c:v>
              </c:pt>
              <c:pt idx="2">
                <c:v>38313</c:v>
              </c:pt>
              <c:pt idx="3">
                <c:v>41351</c:v>
              </c:pt>
              <c:pt idx="4">
                <c:v>51833</c:v>
              </c:pt>
              <c:pt idx="5">
                <c:v>54496</c:v>
              </c:pt>
              <c:pt idx="6">
                <c:v>59044</c:v>
              </c:pt>
              <c:pt idx="7">
                <c:v>65001</c:v>
              </c:pt>
              <c:pt idx="8">
                <c:v>66445</c:v>
              </c:pt>
              <c:pt idx="9">
                <c:v>68828</c:v>
              </c:pt>
              <c:pt idx="10">
                <c:v>46436</c:v>
              </c:pt>
              <c:pt idx="11">
                <c:v>63078</c:v>
              </c:pt>
              <c:pt idx="12">
                <c:v>66867</c:v>
              </c:pt>
              <c:pt idx="13">
                <c:v>70608</c:v>
              </c:pt>
              <c:pt idx="14">
                <c:v>98752</c:v>
              </c:pt>
              <c:pt idx="15">
                <c:v>109006</c:v>
              </c:pt>
              <c:pt idx="16">
                <c:v>106246</c:v>
              </c:pt>
              <c:pt idx="17">
                <c:v>97434</c:v>
              </c:pt>
              <c:pt idx="18">
                <c:v>99346</c:v>
              </c:pt>
              <c:pt idx="19">
                <c:v>92283</c:v>
              </c:pt>
              <c:pt idx="20">
                <c:v>98052</c:v>
              </c:pt>
              <c:pt idx="21">
                <c:v>101419</c:v>
              </c:pt>
              <c:pt idx="22">
                <c:v>104776</c:v>
              </c:pt>
              <c:pt idx="23">
                <c:v>107822</c:v>
              </c:pt>
              <c:pt idx="24">
                <c:v>110642</c:v>
              </c:pt>
              <c:pt idx="25">
                <c:v>113270</c:v>
              </c:pt>
              <c:pt idx="26">
                <c:v>116015</c:v>
              </c:pt>
            </c:numLit>
          </c:val>
          <c:smooth val="0"/>
        </c:ser>
        <c:axId val="15328491"/>
        <c:axId val="3738692"/>
      </c:lineChart>
      <c:catAx>
        <c:axId val="15328491"/>
        <c:scaling>
          <c:orientation val="minMax"/>
        </c:scaling>
        <c:axPos val="b"/>
        <c:delete val="0"/>
        <c:numFmt formatCode="General" sourceLinked="1"/>
        <c:majorTickMark val="out"/>
        <c:minorTickMark val="none"/>
        <c:tickLblPos val="nextTo"/>
        <c:crossAx val="3738692"/>
        <c:crosses val="autoZero"/>
        <c:auto val="1"/>
        <c:lblOffset val="100"/>
        <c:noMultiLvlLbl val="0"/>
      </c:catAx>
      <c:valAx>
        <c:axId val="3738692"/>
        <c:scaling>
          <c:orientation val="minMax"/>
        </c:scaling>
        <c:axPos val="l"/>
        <c:majorGridlines/>
        <c:delete val="0"/>
        <c:numFmt formatCode="General" sourceLinked="1"/>
        <c:majorTickMark val="out"/>
        <c:minorTickMark val="none"/>
        <c:tickLblPos val="nextTo"/>
        <c:crossAx val="15328491"/>
        <c:crossesAt val="1"/>
        <c:crossBetween val="midCat"/>
        <c:dispUnits/>
      </c:valAx>
      <c:spPr>
        <a:solidFill>
          <a:srgbClr val="F0EEE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tabColor indexed="33"/>
  </sheetPr>
  <sheetViews>
    <sheetView workbookViewId="0" zoomScale="90"/>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35"/>
  </sheetPr>
  <sheetViews>
    <sheetView tabSelected="1" workbookViewId="0" zoomScale="9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16</xdr:row>
      <xdr:rowOff>123825</xdr:rowOff>
    </xdr:from>
    <xdr:to>
      <xdr:col>4</xdr:col>
      <xdr:colOff>333375</xdr:colOff>
      <xdr:row>45</xdr:row>
      <xdr:rowOff>57150</xdr:rowOff>
    </xdr:to>
    <xdr:pic>
      <xdr:nvPicPr>
        <xdr:cNvPr id="1" name="Picture 1"/>
        <xdr:cNvPicPr preferRelativeResize="1">
          <a:picLocks noChangeAspect="1"/>
        </xdr:cNvPicPr>
      </xdr:nvPicPr>
      <xdr:blipFill>
        <a:blip r:embed="rId1"/>
        <a:stretch>
          <a:fillRect/>
        </a:stretch>
      </xdr:blipFill>
      <xdr:spPr>
        <a:xfrm>
          <a:off x="590550" y="4352925"/>
          <a:ext cx="6438900" cy="46291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0.873</cdr:x>
      <cdr:y>0</cdr:y>
    </cdr:from>
    <cdr:to>
      <cdr:x>0.9995</cdr:x>
      <cdr:y>0.14</cdr:y>
    </cdr:to>
    <cdr:pic>
      <cdr:nvPicPr>
        <cdr:cNvPr id="1" name="Picture 1"/>
        <cdr:cNvPicPr preferRelativeResize="1">
          <a:picLocks noChangeAspect="1"/>
        </cdr:cNvPicPr>
      </cdr:nvPicPr>
      <cdr:blipFill>
        <a:blip r:embed="rId1"/>
        <a:stretch>
          <a:fillRect/>
        </a:stretch>
      </cdr:blipFill>
      <cdr:spPr>
        <a:xfrm>
          <a:off x="8105775" y="0"/>
          <a:ext cx="1171575" cy="800100"/>
        </a:xfrm>
        <a:prstGeom prst="rect">
          <a:avLst/>
        </a:prstGeom>
        <a:noFill/>
        <a:ln w="9525" cmpd="sng">
          <a:noFill/>
        </a:ln>
      </cdr:spPr>
    </cdr:pic>
  </cdr:relSizeAnchor>
  <cdr:relSizeAnchor xmlns:cdr="http://schemas.openxmlformats.org/drawingml/2006/chartDrawing">
    <cdr:from>
      <cdr:x>0.28425</cdr:x>
      <cdr:y>0.02075</cdr:y>
    </cdr:from>
    <cdr:to>
      <cdr:x>0.66075</cdr:x>
      <cdr:y>0.111</cdr:y>
    </cdr:to>
    <cdr:sp>
      <cdr:nvSpPr>
        <cdr:cNvPr id="2" name="TextBox 2"/>
        <cdr:cNvSpPr txBox="1">
          <a:spLocks noChangeArrowheads="1"/>
        </cdr:cNvSpPr>
      </cdr:nvSpPr>
      <cdr:spPr>
        <a:xfrm>
          <a:off x="2638425" y="114300"/>
          <a:ext cx="3495675" cy="514350"/>
        </a:xfrm>
        <a:prstGeom prst="rect">
          <a:avLst/>
        </a:prstGeom>
        <a:noFill/>
        <a:ln w="9525" cmpd="sng">
          <a:noFill/>
        </a:ln>
      </cdr:spPr>
      <cdr:txBody>
        <a:bodyPr vertOverflow="clip" wrap="square">
          <a:spAutoFit/>
        </a:bodyPr>
        <a:p>
          <a:pPr algn="ctr">
            <a:defRPr/>
          </a:pPr>
          <a:r>
            <a:rPr lang="en-US" cap="none" sz="1400" b="1" i="0" u="none" baseline="0">
              <a:solidFill>
                <a:srgbClr val="5E7803"/>
              </a:solidFill>
              <a:latin typeface="Arial"/>
              <a:ea typeface="Arial"/>
              <a:cs typeface="Arial"/>
            </a:rPr>
            <a:t>Forecasts of Overseas Trips by Purpose
New Zealand Residents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0.03225</cdr:y>
    </cdr:from>
    <cdr:to>
      <cdr:x>0.7745</cdr:x>
      <cdr:y>0.1225</cdr:y>
    </cdr:to>
    <cdr:sp>
      <cdr:nvSpPr>
        <cdr:cNvPr id="1" name="TextBox 1"/>
        <cdr:cNvSpPr txBox="1">
          <a:spLocks noChangeArrowheads="1"/>
        </cdr:cNvSpPr>
      </cdr:nvSpPr>
      <cdr:spPr>
        <a:xfrm>
          <a:off x="1990725" y="180975"/>
          <a:ext cx="5200650" cy="514350"/>
        </a:xfrm>
        <a:prstGeom prst="rect">
          <a:avLst/>
        </a:prstGeom>
        <a:noFill/>
        <a:ln w="9525" cmpd="sng">
          <a:noFill/>
        </a:ln>
      </cdr:spPr>
      <cdr:txBody>
        <a:bodyPr vertOverflow="clip" wrap="square"/>
        <a:p>
          <a:pPr algn="ctr">
            <a:defRPr/>
          </a:pPr>
          <a:r>
            <a:rPr lang="en-US" cap="none" sz="1400" b="1" i="0" u="none" baseline="0">
              <a:solidFill>
                <a:srgbClr val="5E7803"/>
              </a:solidFill>
              <a:latin typeface="Arial"/>
              <a:ea typeface="Arial"/>
              <a:cs typeface="Arial"/>
            </a:rPr>
            <a:t>Forecasts of Overseas Trips by Destination and Purpose
New Zealand Residents</a:t>
          </a:r>
        </a:p>
      </cdr:txBody>
    </cdr:sp>
  </cdr:relSizeAnchor>
  <cdr:relSizeAnchor xmlns:cdr="http://schemas.openxmlformats.org/drawingml/2006/chartDrawing">
    <cdr:from>
      <cdr:x>0.88475</cdr:x>
      <cdr:y>0</cdr:y>
    </cdr:from>
    <cdr:to>
      <cdr:x>0.99975</cdr:x>
      <cdr:y>0.14175</cdr:y>
    </cdr:to>
    <cdr:pic>
      <cdr:nvPicPr>
        <cdr:cNvPr id="2" name="Picture 2"/>
        <cdr:cNvPicPr preferRelativeResize="1">
          <a:picLocks noChangeAspect="1"/>
        </cdr:cNvPicPr>
      </cdr:nvPicPr>
      <cdr:blipFill>
        <a:blip r:embed="rId1"/>
        <a:stretch>
          <a:fillRect/>
        </a:stretch>
      </cdr:blipFill>
      <cdr:spPr>
        <a:xfrm>
          <a:off x="8210550" y="0"/>
          <a:ext cx="1066800" cy="80962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nistry%20of%20Tourism\!2007%20Forecasting%20Programme\National\Modelling\Departures%20x%20TLA%20Pivot%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vec\Server\home\Projects\OTSP500.7%20Expenditure\OTSP500.7%20Analysis%20and%20Forecasting\!TOTAL%20WORLD%20EXPENDITUR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nistry%20of%20Tourism\!2007%20Forecasting%20Programme\National\Modelling\Departures%20x%20TLA%20Pivot%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change Rates"/>
      <sheetName val="Exchange Rate Indices"/>
      <sheetName val="Australia"/>
      <sheetName val="Americas"/>
      <sheetName val="Japan"/>
      <sheetName val="Other_Asia"/>
      <sheetName val="UK_Nordic_Ireland"/>
      <sheetName val="Other_Europe"/>
      <sheetName val="Rest_of_World"/>
      <sheetName val="Total_World"/>
      <sheetName val="HOL"/>
      <sheetName val="VFR"/>
      <sheetName val="BUS"/>
      <sheetName val="OTH"/>
      <sheetName val="TOT"/>
      <sheetName val="Region Pie Chart"/>
      <sheetName val="Expenditure Bar Chart"/>
      <sheetName val="Expenditure Chart Summary"/>
      <sheetName val="Expenditure Region Summary"/>
      <sheetName val="Output Tables"/>
      <sheetName val="Chart Data"/>
      <sheetName val="Australia PC"/>
      <sheetName val="Americas PC"/>
      <sheetName val="Japan PC"/>
      <sheetName val="Other Asia PC"/>
      <sheetName val="UK_Nordic_Ireland PC"/>
      <sheetName val="Other Europe PC"/>
      <sheetName val="Rest of World PC"/>
      <sheetName val="Total World"/>
      <sheetName val="Check"/>
      <sheetName val="Australia Check"/>
      <sheetName val="Americas Check"/>
      <sheetName val="Japan Check"/>
      <sheetName val="Other Asia Check"/>
      <sheetName val="UK Nordic Ireland Check"/>
      <sheetName val="Other Europe Check"/>
      <sheetName val="RoW Check"/>
      <sheetName val="Total World Che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4">
    <cacheField name="Year">
      <sharedItems containsMixedTypes="1" containsNumber="1" containsInteger="1" count="33">
        <n v="1987"/>
        <n v="1988"/>
        <n v="1989"/>
        <n v="1990"/>
        <n v="1991"/>
        <n v="1992"/>
        <n v="1993"/>
        <n v="1994"/>
        <n v="1995"/>
        <n v="1996"/>
        <n v="1997"/>
        <n v="1998"/>
        <n v="1999"/>
        <n v="2000"/>
        <n v="2001"/>
        <n v="2002"/>
        <n v="2003"/>
        <n v="2004"/>
        <n v="2005"/>
        <n v="2006"/>
        <n v="2007"/>
        <n v="2008"/>
        <n v="2009"/>
        <s v="2010f"/>
        <s v="2011f"/>
        <s v="2012f"/>
        <s v="2013f"/>
        <s v="2014f"/>
        <s v="2015f"/>
        <s v="2016f"/>
        <n v="1984"/>
        <n v="1985"/>
        <n v="1986"/>
      </sharedItems>
    </cacheField>
    <cacheField name="Purpose">
      <sharedItems containsMixedTypes="0" count="5">
        <s v="Total"/>
        <s v="Holiday"/>
        <s v="VFR"/>
        <s v="Business"/>
        <s v="Other"/>
      </sharedItems>
    </cacheField>
    <cacheField name="Destination">
      <sharedItems containsMixedTypes="0" count="15">
        <s v="Australia"/>
        <s v="United States"/>
        <s v="Canada"/>
        <s v="China"/>
        <s v="Thailand"/>
        <s v="India"/>
        <s v="United Kingdom"/>
        <s v="Fiji"/>
        <s v="Cook Islands"/>
        <s v="Samoa"/>
        <s v="Other"/>
        <s v="Total"/>
        <s v="TOTAL WORLD"/>
        <s v="Hong Kong"/>
        <s v="Rest of World"/>
      </sharedItems>
    </cacheField>
    <cacheField name="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4" cacheId="2"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A5:F36" firstHeaderRow="1" firstDataRow="2" firstDataCol="1" rowPageCount="1" colPageCount="1"/>
  <pivotFields count="4">
    <pivotField axis="axisRow" compact="0" outline="0" subtotalTop="0" showAll="0">
      <items count="34">
        <item h="1" m="1" x="30"/>
        <item h="1" m="1" x="31"/>
        <item h="1" m="1" x="32"/>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Col" compact="0" outline="0" subtotalTop="0">
      <items count="6">
        <item x="1"/>
        <item x="2"/>
        <item x="3"/>
        <item x="4"/>
        <item x="0"/>
        <item t="default"/>
      </items>
    </pivotField>
    <pivotField axis="axisPage" compact="0" outline="0" subtotalTop="0" showAll="0">
      <items count="16">
        <item x="0"/>
        <item x="1"/>
        <item m="1" x="13"/>
        <item x="2"/>
        <item x="3"/>
        <item x="4"/>
        <item x="5"/>
        <item x="6"/>
        <item x="7"/>
        <item x="8"/>
        <item x="9"/>
        <item m="1" x="14"/>
        <item m="1" x="12"/>
        <item x="10"/>
        <item x="11"/>
        <item t="default"/>
      </items>
    </pivotField>
    <pivotField dataField="1" compact="0" outline="0" subtotalTop="0" showAll="0" numFmtId="3"/>
  </pivotFields>
  <rowFields count="1">
    <field x="0"/>
  </rowFields>
  <rowItems count="30">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rowItems>
  <colFields count="1">
    <field x="1"/>
  </colFields>
  <colItems count="5">
    <i>
      <x/>
    </i>
    <i>
      <x v="1"/>
    </i>
    <i>
      <x v="2"/>
    </i>
    <i>
      <x v="3"/>
    </i>
    <i>
      <x v="4"/>
    </i>
  </colItems>
  <pageFields count="1">
    <pageField fld="2" item="14" hier="0"/>
  </pageFields>
  <dataFields count="1">
    <dataField name="Table 1" fld="3" baseField="0" baseItem="0" numFmtId="3"/>
  </dataFields>
  <formats count="5">
    <format dxfId="12">
      <pivotArea outline="0" fieldPosition="0" dataOnly="0" labelOnly="1">
        <references count="1">
          <reference field="0" count="0"/>
        </references>
      </pivotArea>
    </format>
    <format dxfId="13">
      <pivotArea outline="0" fieldPosition="0">
        <references count="1">
          <reference field="0" count="7">
            <x v="26"/>
            <x v="27"/>
            <x v="28"/>
            <x v="29"/>
            <x v="30"/>
            <x v="31"/>
            <x v="32"/>
          </reference>
        </references>
      </pivotArea>
    </format>
    <format dxfId="13">
      <pivotArea outline="0" fieldPosition="0" dataOnly="0" labelOnly="1">
        <references count="1">
          <reference field="0" count="7">
            <x v="26"/>
            <x v="27"/>
            <x v="28"/>
            <x v="29"/>
            <x v="30"/>
            <x v="31"/>
            <x v="32"/>
          </reference>
        </references>
      </pivotArea>
    </format>
    <format dxfId="14">
      <pivotArea outline="0" fieldPosition="0" dataOnly="0" type="all"/>
    </format>
    <format dxfId="15">
      <pivotArea outline="0" fieldPosition="0" dataOnly="0" labelOnly="1">
        <references count="1">
          <reference field="1"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A5:M36" firstHeaderRow="1" firstDataRow="2" firstDataCol="1" rowPageCount="1" colPageCount="1"/>
  <pivotFields count="4">
    <pivotField axis="axisRow" compact="0" outline="0" subtotalTop="0" showAll="0">
      <items count="34">
        <item h="1" m="1" x="30"/>
        <item h="1" m="1" x="31"/>
        <item h="1" m="1" x="32"/>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Page" compact="0" outline="0" subtotalTop="0" showAll="0">
      <items count="6">
        <item x="1"/>
        <item x="2"/>
        <item x="3"/>
        <item x="4"/>
        <item x="0"/>
        <item t="default"/>
      </items>
    </pivotField>
    <pivotField axis="axisCol" compact="0" outline="0" subtotalTop="0" showAll="0">
      <items count="16">
        <item x="0"/>
        <item x="1"/>
        <item m="1" x="13"/>
        <item x="2"/>
        <item x="3"/>
        <item x="4"/>
        <item x="5"/>
        <item x="6"/>
        <item x="7"/>
        <item x="8"/>
        <item x="9"/>
        <item m="1" x="14"/>
        <item h="1" m="1" x="12"/>
        <item x="10"/>
        <item x="11"/>
        <item t="default"/>
      </items>
    </pivotField>
    <pivotField dataField="1" compact="0" outline="0" subtotalTop="0" showAll="0" numFmtId="3"/>
  </pivotFields>
  <rowFields count="1">
    <field x="0"/>
  </rowFields>
  <rowItems count="30">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rowItems>
  <colFields count="1">
    <field x="2"/>
  </colFields>
  <colItems count="12">
    <i>
      <x/>
    </i>
    <i>
      <x v="1"/>
    </i>
    <i>
      <x v="3"/>
    </i>
    <i>
      <x v="4"/>
    </i>
    <i>
      <x v="5"/>
    </i>
    <i>
      <x v="6"/>
    </i>
    <i>
      <x v="7"/>
    </i>
    <i>
      <x v="8"/>
    </i>
    <i>
      <x v="9"/>
    </i>
    <i>
      <x v="10"/>
    </i>
    <i>
      <x v="13"/>
    </i>
    <i>
      <x v="14"/>
    </i>
  </colItems>
  <pageFields count="1">
    <pageField fld="1" item="4" hier="0"/>
  </pageFields>
  <dataFields count="1">
    <dataField name="Table 1" fld="3" baseField="0" baseItem="0" numFmtId="3"/>
  </dataFields>
  <formats count="7">
    <format dxfId="12">
      <pivotArea outline="0" fieldPosition="0" dataOnly="0" labelOnly="1">
        <references count="1">
          <reference field="0" count="0"/>
        </references>
      </pivotArea>
    </format>
    <format dxfId="16">
      <pivotArea outline="0" fieldPosition="0" axis="axisRow" dataOnly="0" field="0" labelOnly="1" type="button"/>
    </format>
    <format dxfId="16">
      <pivotArea outline="0" fieldPosition="0" dataOnly="0" labelOnly="1">
        <references count="1">
          <reference field="2" count="0"/>
        </references>
      </pivotArea>
    </format>
    <format dxfId="15">
      <pivotArea outline="0" fieldPosition="0" dataOnly="0" labelOnly="1">
        <references count="1">
          <reference field="2" count="0"/>
        </references>
      </pivotArea>
    </format>
    <format dxfId="14">
      <pivotArea outline="0" fieldPosition="0" dataOnly="0" type="all"/>
    </format>
    <format dxfId="13">
      <pivotArea outline="0" fieldPosition="0">
        <references count="1">
          <reference field="0" count="7">
            <x v="26"/>
            <x v="27"/>
            <x v="28"/>
            <x v="29"/>
            <x v="30"/>
            <x v="31"/>
            <x v="32"/>
          </reference>
        </references>
      </pivotArea>
    </format>
    <format dxfId="13">
      <pivotArea outline="0" fieldPosition="0" dataOnly="0" labelOnly="1">
        <references count="1">
          <reference field="0" count="7">
            <x v="26"/>
            <x v="27"/>
            <x v="28"/>
            <x v="29"/>
            <x v="30"/>
            <x v="31"/>
            <x v="32"/>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A5:F33" firstHeaderRow="1" firstDataRow="2" firstDataCol="1" rowPageCount="1" colPageCount="1"/>
  <pivotFields count="4">
    <pivotField axis="axisRow" compact="0" outline="0" subtotalTop="0" showAll="0">
      <items count="34">
        <item h="1" m="1" x="30"/>
        <item h="1" m="1" x="31"/>
        <item h="1" m="1" x="32"/>
        <item h="1" x="0"/>
        <item h="1" x="1"/>
        <item h="1"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Col" compact="0" outline="0" subtotalTop="0">
      <items count="6">
        <item x="1"/>
        <item x="2"/>
        <item x="3"/>
        <item x="4"/>
        <item x="0"/>
        <item t="default"/>
      </items>
    </pivotField>
    <pivotField axis="axisPage" compact="0" outline="0" subtotalTop="0" showAll="0">
      <items count="16">
        <item x="0"/>
        <item x="1"/>
        <item m="1" x="13"/>
        <item x="2"/>
        <item x="3"/>
        <item x="4"/>
        <item x="5"/>
        <item x="6"/>
        <item x="7"/>
        <item x="8"/>
        <item x="9"/>
        <item m="1" x="14"/>
        <item m="1" x="12"/>
        <item x="10"/>
        <item x="11"/>
        <item t="default"/>
      </items>
    </pivotField>
    <pivotField dataField="1" compact="0" outline="0" subtotalTop="0" showAll="0" numFmtId="3"/>
  </pivotFields>
  <rowFields count="1">
    <field x="0"/>
  </rowFields>
  <rowItems count="27">
    <i>
      <x v="6"/>
    </i>
    <i>
      <x v="7"/>
    </i>
    <i>
      <x v="8"/>
    </i>
    <i>
      <x v="9"/>
    </i>
    <i>
      <x v="10"/>
    </i>
    <i>
      <x v="11"/>
    </i>
    <i>
      <x v="12"/>
    </i>
    <i>
      <x v="13"/>
    </i>
    <i>
      <x v="14"/>
    </i>
    <i>
      <x v="15"/>
    </i>
    <i>
      <x v="16"/>
    </i>
    <i>
      <x v="17"/>
    </i>
    <i>
      <x v="18"/>
    </i>
    <i>
      <x v="19"/>
    </i>
    <i>
      <x v="20"/>
    </i>
    <i>
      <x v="21"/>
    </i>
    <i>
      <x v="22"/>
    </i>
    <i>
      <x v="23"/>
    </i>
    <i>
      <x v="24"/>
    </i>
    <i>
      <x v="25"/>
    </i>
    <i>
      <x v="26"/>
    </i>
    <i>
      <x v="27"/>
    </i>
    <i>
      <x v="28"/>
    </i>
    <i>
      <x v="29"/>
    </i>
    <i>
      <x v="30"/>
    </i>
    <i>
      <x v="31"/>
    </i>
    <i>
      <x v="32"/>
    </i>
  </rowItems>
  <colFields count="1">
    <field x="1"/>
  </colFields>
  <colItems count="5">
    <i>
      <x/>
    </i>
    <i>
      <x v="1"/>
    </i>
    <i>
      <x v="2"/>
    </i>
    <i>
      <x v="3"/>
    </i>
    <i>
      <x v="4"/>
    </i>
  </colItems>
  <pageFields count="1">
    <pageField fld="2" item="0" hier="0"/>
  </pageFields>
  <dataFields count="1">
    <dataField name="Table 1" fld="3" baseField="0" baseItem="0" numFmtId="3"/>
  </dataFields>
  <formats count="5">
    <format dxfId="12">
      <pivotArea outline="0" fieldPosition="0" dataOnly="0" labelOnly="1">
        <references count="1">
          <reference field="0" count="0"/>
        </references>
      </pivotArea>
    </format>
    <format dxfId="13">
      <pivotArea outline="0" fieldPosition="0">
        <references count="1">
          <reference field="0" count="7">
            <x v="26"/>
            <x v="27"/>
            <x v="28"/>
            <x v="29"/>
            <x v="30"/>
            <x v="31"/>
            <x v="32"/>
          </reference>
        </references>
      </pivotArea>
    </format>
    <format dxfId="13">
      <pivotArea outline="0" fieldPosition="0" dataOnly="0" labelOnly="1">
        <references count="1">
          <reference field="0" count="7">
            <x v="26"/>
            <x v="27"/>
            <x v="28"/>
            <x v="29"/>
            <x v="30"/>
            <x v="31"/>
            <x v="32"/>
          </reference>
        </references>
      </pivotArea>
    </format>
    <format dxfId="14">
      <pivotArea outline="0" fieldPosition="0" dataOnly="0" type="all"/>
    </format>
    <format dxfId="15">
      <pivotArea outline="0" fieldPosition="0" dataOnly="0" labelOnly="1">
        <references count="1">
          <reference field="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A5:F33" firstHeaderRow="1" firstDataRow="2" firstDataCol="1" rowPageCount="1" colPageCount="1"/>
  <pivotFields count="4">
    <pivotField axis="axisRow" compact="0" outline="0" subtotalTop="0" showAll="0">
      <items count="34">
        <item h="1" m="1" x="30"/>
        <item h="1" m="1" x="31"/>
        <item h="1" m="1" x="32"/>
        <item h="1" x="0"/>
        <item h="1" x="1"/>
        <item h="1"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Page" compact="0" outline="0" subtotalTop="0" showAll="0">
      <items count="6">
        <item x="1"/>
        <item x="2"/>
        <item x="3"/>
        <item x="4"/>
        <item x="0"/>
        <item t="default"/>
      </items>
    </pivotField>
    <pivotField axis="axisCol" compact="0" outline="0" subtotalTop="0" showAll="0">
      <items count="16">
        <item x="0"/>
        <item x="1"/>
        <item h="1" m="1" x="13"/>
        <item h="1" x="2"/>
        <item x="3"/>
        <item h="1" x="4"/>
        <item h="1" x="5"/>
        <item x="6"/>
        <item x="7"/>
        <item h="1" x="8"/>
        <item h="1" x="9"/>
        <item h="1" m="1" x="14"/>
        <item h="1" m="1" x="12"/>
        <item h="1" x="10"/>
        <item h="1" x="11"/>
        <item t="default"/>
      </items>
    </pivotField>
    <pivotField dataField="1" compact="0" outline="0" subtotalTop="0" showAll="0" numFmtId="3"/>
  </pivotFields>
  <rowFields count="1">
    <field x="0"/>
  </rowFields>
  <rowItems count="27">
    <i>
      <x v="6"/>
    </i>
    <i>
      <x v="7"/>
    </i>
    <i>
      <x v="8"/>
    </i>
    <i>
      <x v="9"/>
    </i>
    <i>
      <x v="10"/>
    </i>
    <i>
      <x v="11"/>
    </i>
    <i>
      <x v="12"/>
    </i>
    <i>
      <x v="13"/>
    </i>
    <i>
      <x v="14"/>
    </i>
    <i>
      <x v="15"/>
    </i>
    <i>
      <x v="16"/>
    </i>
    <i>
      <x v="17"/>
    </i>
    <i>
      <x v="18"/>
    </i>
    <i>
      <x v="19"/>
    </i>
    <i>
      <x v="20"/>
    </i>
    <i>
      <x v="21"/>
    </i>
    <i>
      <x v="22"/>
    </i>
    <i>
      <x v="23"/>
    </i>
    <i>
      <x v="24"/>
    </i>
    <i>
      <x v="25"/>
    </i>
    <i>
      <x v="26"/>
    </i>
    <i>
      <x v="27"/>
    </i>
    <i>
      <x v="28"/>
    </i>
    <i>
      <x v="29"/>
    </i>
    <i>
      <x v="30"/>
    </i>
    <i>
      <x v="31"/>
    </i>
    <i>
      <x v="32"/>
    </i>
  </rowItems>
  <colFields count="1">
    <field x="2"/>
  </colFields>
  <colItems count="5">
    <i>
      <x/>
    </i>
    <i>
      <x v="1"/>
    </i>
    <i>
      <x v="4"/>
    </i>
    <i>
      <x v="7"/>
    </i>
    <i>
      <x v="8"/>
    </i>
  </colItems>
  <pageFields count="1">
    <pageField fld="1" item="4" hier="0"/>
  </pageFields>
  <dataFields count="1">
    <dataField name="Table 1" fld="3" baseField="0" baseItem="0" numFmtId="3"/>
  </dataFields>
  <formats count="5">
    <format dxfId="12">
      <pivotArea outline="0" fieldPosition="0" dataOnly="0" labelOnly="1">
        <references count="1">
          <reference field="0" count="0"/>
        </references>
      </pivotArea>
    </format>
    <format dxfId="16">
      <pivotArea outline="0" fieldPosition="0" axis="axisRow" dataOnly="0" field="0" labelOnly="1" type="button"/>
    </format>
    <format dxfId="16">
      <pivotArea outline="0" fieldPosition="0" dataOnly="0" labelOnly="1">
        <references count="1">
          <reference field="2" count="0"/>
        </references>
      </pivotArea>
    </format>
    <format dxfId="15">
      <pivotArea outline="0" fieldPosition="0" dataOnly="0" labelOnly="1">
        <references count="1">
          <reference field="2" count="0"/>
        </references>
      </pivotArea>
    </format>
    <format dxfId="14">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indexed="8"/>
  </sheetPr>
  <dimension ref="B3:B16"/>
  <sheetViews>
    <sheetView zoomScalePageLayoutView="0" workbookViewId="0" topLeftCell="A1">
      <selection activeCell="D5" sqref="D5"/>
    </sheetView>
  </sheetViews>
  <sheetFormatPr defaultColWidth="9.140625" defaultRowHeight="12.75"/>
  <cols>
    <col min="1" max="1" width="9.140625" style="1" customWidth="1"/>
    <col min="2" max="2" width="73.00390625" style="1" customWidth="1"/>
    <col min="3" max="16384" width="9.140625" style="1" customWidth="1"/>
  </cols>
  <sheetData>
    <row r="3" ht="12.75">
      <c r="B3" s="65" t="s">
        <v>41</v>
      </c>
    </row>
    <row r="5" ht="76.5">
      <c r="B5" s="2" t="s">
        <v>36</v>
      </c>
    </row>
    <row r="7" ht="51">
      <c r="B7" s="3" t="s">
        <v>33</v>
      </c>
    </row>
    <row r="10" ht="12.75">
      <c r="B10" s="4" t="s">
        <v>28</v>
      </c>
    </row>
    <row r="11" ht="39.75" customHeight="1">
      <c r="B11" s="5" t="s">
        <v>38</v>
      </c>
    </row>
    <row r="12" ht="12.75">
      <c r="B12" s="6" t="s">
        <v>29</v>
      </c>
    </row>
    <row r="13" ht="12.75">
      <c r="B13" s="7" t="s">
        <v>37</v>
      </c>
    </row>
    <row r="14" ht="12.75">
      <c r="B14" s="6" t="s">
        <v>30</v>
      </c>
    </row>
    <row r="15" ht="12.75">
      <c r="B15" s="6" t="s">
        <v>34</v>
      </c>
    </row>
    <row r="16" ht="12.75">
      <c r="B16" s="6" t="s">
        <v>31</v>
      </c>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33"/>
  </sheetPr>
  <dimension ref="A1:H41"/>
  <sheetViews>
    <sheetView zoomScalePageLayoutView="0" workbookViewId="0" topLeftCell="A1">
      <pane ySplit="6" topLeftCell="BM19" activePane="bottomLeft" state="frozen"/>
      <selection pane="topLeft" activeCell="A1" sqref="A1"/>
      <selection pane="bottomLeft" activeCell="E48" sqref="E48"/>
    </sheetView>
  </sheetViews>
  <sheetFormatPr defaultColWidth="9.140625" defaultRowHeight="12.75"/>
  <cols>
    <col min="1" max="1" width="12.28125" style="9" bestFit="1" customWidth="1"/>
    <col min="2" max="2" width="17.28125" style="9" bestFit="1" customWidth="1"/>
    <col min="3" max="6" width="11.57421875" style="9" customWidth="1"/>
    <col min="7" max="7" width="3.57421875" style="9" customWidth="1"/>
    <col min="8" max="8" width="9.00390625" style="9" customWidth="1"/>
    <col min="9" max="9" width="2.421875" style="9" customWidth="1"/>
    <col min="10" max="16384" width="10.7109375" style="9" customWidth="1"/>
  </cols>
  <sheetData>
    <row r="1" spans="1:7" ht="15.75">
      <c r="A1" s="26" t="str">
        <f>"Forecasts of Short-Term Overseas Trips by New Zealand Residents "&amp;LEFT(A30,4)&amp;"-"&amp;LEFT(A36,4)</f>
        <v>Forecasts of Short-Term Overseas Trips by New Zealand Residents 2010-2016</v>
      </c>
      <c r="B1" s="13"/>
      <c r="C1" s="27"/>
      <c r="D1" s="27"/>
      <c r="E1" s="27"/>
      <c r="F1" s="27"/>
      <c r="G1" s="8"/>
    </row>
    <row r="3" spans="1:3" ht="11.25">
      <c r="A3" s="28" t="s">
        <v>2</v>
      </c>
      <c r="B3" s="29" t="s">
        <v>14</v>
      </c>
      <c r="C3" s="62" t="s">
        <v>40</v>
      </c>
    </row>
    <row r="5" spans="1:8" ht="12.75" customHeight="1">
      <c r="A5" s="30" t="s">
        <v>3</v>
      </c>
      <c r="B5" s="30" t="s">
        <v>0</v>
      </c>
      <c r="C5" s="31"/>
      <c r="D5" s="31"/>
      <c r="E5" s="31"/>
      <c r="F5" s="32"/>
      <c r="H5" s="63" t="s">
        <v>26</v>
      </c>
    </row>
    <row r="6" spans="1:8" ht="11.25">
      <c r="A6" s="30" t="s">
        <v>1</v>
      </c>
      <c r="B6" s="49" t="s">
        <v>4</v>
      </c>
      <c r="C6" s="50" t="s">
        <v>5</v>
      </c>
      <c r="D6" s="50" t="s">
        <v>6</v>
      </c>
      <c r="E6" s="50" t="s">
        <v>7</v>
      </c>
      <c r="F6" s="51" t="s">
        <v>14</v>
      </c>
      <c r="H6" s="64"/>
    </row>
    <row r="7" spans="1:8" ht="11.25">
      <c r="A7" s="33">
        <v>1987</v>
      </c>
      <c r="B7" s="34">
        <v>367938</v>
      </c>
      <c r="C7" s="35">
        <v>145864</v>
      </c>
      <c r="D7" s="35">
        <v>100883</v>
      </c>
      <c r="E7" s="35">
        <v>22464</v>
      </c>
      <c r="F7" s="36">
        <v>637149</v>
      </c>
      <c r="H7" s="10"/>
    </row>
    <row r="8" spans="1:8" ht="11.25">
      <c r="A8" s="37">
        <v>1988</v>
      </c>
      <c r="B8" s="38">
        <v>417342</v>
      </c>
      <c r="C8" s="39">
        <v>178349</v>
      </c>
      <c r="D8" s="39">
        <v>107691</v>
      </c>
      <c r="E8" s="39">
        <v>53772</v>
      </c>
      <c r="F8" s="40">
        <v>757154</v>
      </c>
      <c r="H8" s="12">
        <f>IF(OR(F7="..",F8=".."),"..",F8/F7-1)</f>
        <v>0.18834683880850478</v>
      </c>
    </row>
    <row r="9" spans="1:8" ht="11.25">
      <c r="A9" s="37">
        <v>1989</v>
      </c>
      <c r="B9" s="38">
        <v>380661</v>
      </c>
      <c r="C9" s="39">
        <v>178294</v>
      </c>
      <c r="D9" s="39">
        <v>112582</v>
      </c>
      <c r="E9" s="39">
        <v>44792</v>
      </c>
      <c r="F9" s="40">
        <v>716329</v>
      </c>
      <c r="H9" s="12">
        <f aca="true" t="shared" si="0" ref="H9:H36">IF(OR(F8="..",F9=".."),"..",F9/F8-1)</f>
        <v>-0.053919017795587165</v>
      </c>
    </row>
    <row r="10" spans="1:8" ht="11.25">
      <c r="A10" s="37">
        <v>1990</v>
      </c>
      <c r="B10" s="38">
        <v>384595</v>
      </c>
      <c r="C10" s="39">
        <v>172607</v>
      </c>
      <c r="D10" s="39">
        <v>114454</v>
      </c>
      <c r="E10" s="39">
        <v>45622</v>
      </c>
      <c r="F10" s="40">
        <v>717278</v>
      </c>
      <c r="H10" s="12">
        <f t="shared" si="0"/>
        <v>0.0013248102478051749</v>
      </c>
    </row>
    <row r="11" spans="1:8" ht="11.25">
      <c r="A11" s="37">
        <v>1991</v>
      </c>
      <c r="B11" s="38">
        <v>392686</v>
      </c>
      <c r="C11" s="39">
        <v>210369</v>
      </c>
      <c r="D11" s="39">
        <v>120225</v>
      </c>
      <c r="E11" s="39">
        <v>55676</v>
      </c>
      <c r="F11" s="40">
        <v>778956</v>
      </c>
      <c r="H11" s="12">
        <f t="shared" si="0"/>
        <v>0.08598897498598879</v>
      </c>
    </row>
    <row r="12" spans="1:8" ht="11.25">
      <c r="A12" s="37">
        <v>1992</v>
      </c>
      <c r="B12" s="38">
        <v>363033</v>
      </c>
      <c r="C12" s="39">
        <v>213554</v>
      </c>
      <c r="D12" s="39">
        <v>135188</v>
      </c>
      <c r="E12" s="39">
        <v>39120</v>
      </c>
      <c r="F12" s="40">
        <v>750895</v>
      </c>
      <c r="H12" s="12">
        <f t="shared" si="0"/>
        <v>-0.03602385757347015</v>
      </c>
    </row>
    <row r="13" spans="1:8" ht="11.25">
      <c r="A13" s="37">
        <v>1993</v>
      </c>
      <c r="B13" s="38">
        <v>382915</v>
      </c>
      <c r="C13" s="39">
        <v>224380</v>
      </c>
      <c r="D13" s="39">
        <v>153300</v>
      </c>
      <c r="E13" s="39">
        <v>39064</v>
      </c>
      <c r="F13" s="40">
        <v>799659</v>
      </c>
      <c r="H13" s="12">
        <f t="shared" si="0"/>
        <v>0.06494117020355716</v>
      </c>
    </row>
    <row r="14" spans="1:8" ht="11.25">
      <c r="A14" s="37">
        <v>1994</v>
      </c>
      <c r="B14" s="38">
        <v>383279</v>
      </c>
      <c r="C14" s="39">
        <v>225083</v>
      </c>
      <c r="D14" s="39">
        <v>172304</v>
      </c>
      <c r="E14" s="39">
        <v>43168</v>
      </c>
      <c r="F14" s="40">
        <v>823834</v>
      </c>
      <c r="H14" s="12">
        <f t="shared" si="0"/>
        <v>0.03023163623494507</v>
      </c>
    </row>
    <row r="15" spans="1:8" ht="11.25">
      <c r="A15" s="37">
        <v>1995</v>
      </c>
      <c r="B15" s="38">
        <v>438073</v>
      </c>
      <c r="C15" s="39">
        <v>241238</v>
      </c>
      <c r="D15" s="39">
        <v>190846</v>
      </c>
      <c r="E15" s="39">
        <v>49950</v>
      </c>
      <c r="F15" s="40">
        <v>920107</v>
      </c>
      <c r="H15" s="12">
        <f t="shared" si="0"/>
        <v>0.11685970717401806</v>
      </c>
    </row>
    <row r="16" spans="1:8" ht="11.25">
      <c r="A16" s="37">
        <v>1996</v>
      </c>
      <c r="B16" s="38">
        <v>530825</v>
      </c>
      <c r="C16" s="39">
        <v>292869</v>
      </c>
      <c r="D16" s="39">
        <v>216983</v>
      </c>
      <c r="E16" s="39">
        <v>52202</v>
      </c>
      <c r="F16" s="40">
        <v>1092879</v>
      </c>
      <c r="H16" s="12">
        <f t="shared" si="0"/>
        <v>0.18777381326302267</v>
      </c>
    </row>
    <row r="17" spans="1:8" ht="11.25">
      <c r="A17" s="37">
        <v>1997</v>
      </c>
      <c r="B17" s="38">
        <v>551064</v>
      </c>
      <c r="C17" s="39">
        <v>299654</v>
      </c>
      <c r="D17" s="39">
        <v>226688</v>
      </c>
      <c r="E17" s="39">
        <v>54276</v>
      </c>
      <c r="F17" s="40">
        <v>1131682</v>
      </c>
      <c r="H17" s="12">
        <f t="shared" si="0"/>
        <v>0.035505302965836094</v>
      </c>
    </row>
    <row r="18" spans="1:8" ht="11.25">
      <c r="A18" s="37">
        <v>1998</v>
      </c>
      <c r="B18" s="38">
        <v>547009</v>
      </c>
      <c r="C18" s="39">
        <v>326526</v>
      </c>
      <c r="D18" s="39">
        <v>230539</v>
      </c>
      <c r="E18" s="39">
        <v>62344</v>
      </c>
      <c r="F18" s="40">
        <v>1166418</v>
      </c>
      <c r="H18" s="12">
        <f t="shared" si="0"/>
        <v>0.030694134924828642</v>
      </c>
    </row>
    <row r="19" spans="1:8" ht="11.25">
      <c r="A19" s="37">
        <v>1999</v>
      </c>
      <c r="B19" s="38">
        <v>542934</v>
      </c>
      <c r="C19" s="39">
        <v>334362</v>
      </c>
      <c r="D19" s="39">
        <v>243379</v>
      </c>
      <c r="E19" s="39">
        <v>63835</v>
      </c>
      <c r="F19" s="40">
        <v>1184510</v>
      </c>
      <c r="H19" s="12">
        <f t="shared" si="0"/>
        <v>0.015510734573711993</v>
      </c>
    </row>
    <row r="20" spans="1:8" ht="11.25">
      <c r="A20" s="37">
        <v>2000</v>
      </c>
      <c r="B20" s="38">
        <v>554828</v>
      </c>
      <c r="C20" s="39">
        <v>374120</v>
      </c>
      <c r="D20" s="39">
        <v>259439</v>
      </c>
      <c r="E20" s="39">
        <v>94404</v>
      </c>
      <c r="F20" s="40">
        <v>1282791</v>
      </c>
      <c r="H20" s="12">
        <f t="shared" si="0"/>
        <v>0.08297186178250926</v>
      </c>
    </row>
    <row r="21" spans="1:8" ht="11.25">
      <c r="A21" s="37">
        <v>2001</v>
      </c>
      <c r="B21" s="38">
        <v>535601</v>
      </c>
      <c r="C21" s="39">
        <v>376086</v>
      </c>
      <c r="D21" s="39">
        <v>225769</v>
      </c>
      <c r="E21" s="39">
        <v>149137</v>
      </c>
      <c r="F21" s="40">
        <v>1286593</v>
      </c>
      <c r="H21" s="12">
        <f t="shared" si="0"/>
        <v>0.0029638499178743505</v>
      </c>
    </row>
    <row r="22" spans="1:8" ht="11.25">
      <c r="A22" s="37">
        <v>2002</v>
      </c>
      <c r="B22" s="38">
        <v>546715</v>
      </c>
      <c r="C22" s="39">
        <v>378872</v>
      </c>
      <c r="D22" s="39">
        <v>213270</v>
      </c>
      <c r="E22" s="39">
        <v>154122</v>
      </c>
      <c r="F22" s="40">
        <v>1292979</v>
      </c>
      <c r="H22" s="12">
        <f t="shared" si="0"/>
        <v>0.004963496614702523</v>
      </c>
    </row>
    <row r="23" spans="1:8" ht="11.25">
      <c r="A23" s="37">
        <v>2003</v>
      </c>
      <c r="B23" s="38">
        <v>595599</v>
      </c>
      <c r="C23" s="39">
        <v>409173</v>
      </c>
      <c r="D23" s="39">
        <v>213999</v>
      </c>
      <c r="E23" s="39">
        <v>154861</v>
      </c>
      <c r="F23" s="40">
        <v>1373632</v>
      </c>
      <c r="H23" s="12">
        <f t="shared" si="0"/>
        <v>0.06237765655900063</v>
      </c>
    </row>
    <row r="24" spans="1:8" ht="11.25">
      <c r="A24" s="37">
        <v>2004</v>
      </c>
      <c r="B24" s="38">
        <v>756176</v>
      </c>
      <c r="C24" s="39">
        <v>509694</v>
      </c>
      <c r="D24" s="39">
        <v>252390</v>
      </c>
      <c r="E24" s="39">
        <v>212047</v>
      </c>
      <c r="F24" s="40">
        <v>1730307</v>
      </c>
      <c r="H24" s="12">
        <f t="shared" si="0"/>
        <v>0.259658336439454</v>
      </c>
    </row>
    <row r="25" spans="1:8" ht="11.25">
      <c r="A25" s="37">
        <v>2005</v>
      </c>
      <c r="B25" s="38">
        <v>804574</v>
      </c>
      <c r="C25" s="39">
        <v>565699</v>
      </c>
      <c r="D25" s="39">
        <v>276507</v>
      </c>
      <c r="E25" s="39">
        <v>221294</v>
      </c>
      <c r="F25" s="40">
        <v>1868074</v>
      </c>
      <c r="H25" s="12">
        <f t="shared" si="0"/>
        <v>0.07961997495242179</v>
      </c>
    </row>
    <row r="26" spans="1:8" ht="11.25">
      <c r="A26" s="37">
        <v>2006</v>
      </c>
      <c r="B26" s="38">
        <v>783984</v>
      </c>
      <c r="C26" s="39">
        <v>576262</v>
      </c>
      <c r="D26" s="39">
        <v>282221</v>
      </c>
      <c r="E26" s="39">
        <v>218861</v>
      </c>
      <c r="F26" s="40">
        <v>1861328</v>
      </c>
      <c r="H26" s="12">
        <f t="shared" si="0"/>
        <v>-0.003611205980062926</v>
      </c>
    </row>
    <row r="27" spans="1:8" ht="11.25">
      <c r="A27" s="37">
        <v>2007</v>
      </c>
      <c r="B27" s="38">
        <v>836662</v>
      </c>
      <c r="C27" s="39">
        <v>621066</v>
      </c>
      <c r="D27" s="39">
        <v>289195</v>
      </c>
      <c r="E27" s="39">
        <v>230709</v>
      </c>
      <c r="F27" s="40">
        <v>1977632</v>
      </c>
      <c r="H27" s="12">
        <f t="shared" si="0"/>
        <v>0.062484419726130946</v>
      </c>
    </row>
    <row r="28" spans="1:8" ht="11.25">
      <c r="A28" s="37">
        <v>2008</v>
      </c>
      <c r="B28" s="38">
        <v>820065</v>
      </c>
      <c r="C28" s="39">
        <v>630806</v>
      </c>
      <c r="D28" s="39">
        <v>281213</v>
      </c>
      <c r="E28" s="39">
        <v>233396</v>
      </c>
      <c r="F28" s="40">
        <v>1965480</v>
      </c>
      <c r="H28" s="12">
        <f t="shared" si="0"/>
        <v>-0.006144722577304584</v>
      </c>
    </row>
    <row r="29" spans="1:8" ht="11.25">
      <c r="A29" s="37">
        <v>2009</v>
      </c>
      <c r="B29" s="38">
        <v>771981</v>
      </c>
      <c r="C29" s="39">
        <v>669125</v>
      </c>
      <c r="D29" s="39">
        <v>256177</v>
      </c>
      <c r="E29" s="39">
        <v>219380</v>
      </c>
      <c r="F29" s="40">
        <v>1916663</v>
      </c>
      <c r="H29" s="12">
        <f t="shared" si="0"/>
        <v>-0.024837189897633172</v>
      </c>
    </row>
    <row r="30" spans="1:8" ht="11.25">
      <c r="A30" s="41" t="s">
        <v>8</v>
      </c>
      <c r="B30" s="42">
        <v>798530</v>
      </c>
      <c r="C30" s="43">
        <v>678330</v>
      </c>
      <c r="D30" s="43">
        <v>274860</v>
      </c>
      <c r="E30" s="43">
        <v>221009</v>
      </c>
      <c r="F30" s="44">
        <v>1972729</v>
      </c>
      <c r="G30" s="13"/>
      <c r="H30" s="14">
        <f t="shared" si="0"/>
        <v>0.029251882047078626</v>
      </c>
    </row>
    <row r="31" spans="1:8" ht="11.25">
      <c r="A31" s="41" t="s">
        <v>9</v>
      </c>
      <c r="B31" s="42">
        <v>820010</v>
      </c>
      <c r="C31" s="43">
        <v>699130</v>
      </c>
      <c r="D31" s="43">
        <v>288630</v>
      </c>
      <c r="E31" s="43">
        <v>226077</v>
      </c>
      <c r="F31" s="44">
        <v>2033847</v>
      </c>
      <c r="G31" s="13"/>
      <c r="H31" s="14">
        <f t="shared" si="0"/>
        <v>0.03098144752776477</v>
      </c>
    </row>
    <row r="32" spans="1:8" ht="11.25">
      <c r="A32" s="41" t="s">
        <v>10</v>
      </c>
      <c r="B32" s="42">
        <v>852470</v>
      </c>
      <c r="C32" s="43">
        <v>722200</v>
      </c>
      <c r="D32" s="43">
        <v>300520</v>
      </c>
      <c r="E32" s="43">
        <v>232236</v>
      </c>
      <c r="F32" s="44">
        <v>2107426</v>
      </c>
      <c r="G32" s="13"/>
      <c r="H32" s="14">
        <f t="shared" si="0"/>
        <v>0.036177254237904855</v>
      </c>
    </row>
    <row r="33" spans="1:8" ht="11.25">
      <c r="A33" s="41" t="s">
        <v>11</v>
      </c>
      <c r="B33" s="42">
        <v>879240</v>
      </c>
      <c r="C33" s="43">
        <v>743250</v>
      </c>
      <c r="D33" s="43">
        <v>310350</v>
      </c>
      <c r="E33" s="43">
        <v>237183</v>
      </c>
      <c r="F33" s="44">
        <v>2170023</v>
      </c>
      <c r="G33" s="13"/>
      <c r="H33" s="14">
        <f t="shared" si="0"/>
        <v>0.029703059561759337</v>
      </c>
    </row>
    <row r="34" spans="1:8" ht="11.25">
      <c r="A34" s="41" t="s">
        <v>12</v>
      </c>
      <c r="B34" s="42">
        <v>905730</v>
      </c>
      <c r="C34" s="43">
        <v>763840</v>
      </c>
      <c r="D34" s="43">
        <v>319480</v>
      </c>
      <c r="E34" s="43">
        <v>242240</v>
      </c>
      <c r="F34" s="44">
        <v>2231290</v>
      </c>
      <c r="G34" s="13"/>
      <c r="H34" s="14">
        <f t="shared" si="0"/>
        <v>0.02823334130559907</v>
      </c>
    </row>
    <row r="35" spans="1:8" ht="11.25">
      <c r="A35" s="41" t="s">
        <v>27</v>
      </c>
      <c r="B35" s="42">
        <v>931870</v>
      </c>
      <c r="C35" s="43">
        <v>784570</v>
      </c>
      <c r="D35" s="43">
        <v>327690</v>
      </c>
      <c r="E35" s="43">
        <v>246947</v>
      </c>
      <c r="F35" s="44">
        <v>2291077</v>
      </c>
      <c r="G35" s="13"/>
      <c r="H35" s="14">
        <f t="shared" si="0"/>
        <v>0.026794813762442304</v>
      </c>
    </row>
    <row r="36" spans="1:8" ht="11.25">
      <c r="A36" s="45" t="s">
        <v>32</v>
      </c>
      <c r="B36" s="46">
        <v>958260</v>
      </c>
      <c r="C36" s="47">
        <v>805220</v>
      </c>
      <c r="D36" s="47">
        <v>335750</v>
      </c>
      <c r="E36" s="47">
        <v>251556</v>
      </c>
      <c r="F36" s="48">
        <v>2350786</v>
      </c>
      <c r="G36" s="13"/>
      <c r="H36" s="15">
        <f t="shared" si="0"/>
        <v>0.02606154223537671</v>
      </c>
    </row>
    <row r="38" spans="1:2" ht="11.25">
      <c r="A38" s="16" t="str">
        <f>"Growth "&amp;LEFT(A30,4)&amp;"-"&amp;LEFT(A36,4)</f>
        <v>Growth 2010-2016</v>
      </c>
      <c r="B38" s="11"/>
    </row>
    <row r="39" spans="1:6" ht="11.25">
      <c r="A39" s="17" t="s">
        <v>13</v>
      </c>
      <c r="B39" s="18">
        <f>IF(B36="..","..",B36-B29)</f>
        <v>186279</v>
      </c>
      <c r="C39" s="18">
        <f>IF(C36="..","..",C36-C29)</f>
        <v>136095</v>
      </c>
      <c r="D39" s="18">
        <f>IF(D36="..","..",D36-D29)</f>
        <v>79573</v>
      </c>
      <c r="E39" s="18">
        <f>IF(E36="..","..",E36-E29)</f>
        <v>32176</v>
      </c>
      <c r="F39" s="19">
        <f>IF(F36="..","..",F36-F29)</f>
        <v>434123</v>
      </c>
    </row>
    <row r="40" spans="1:6" ht="11.25">
      <c r="A40" s="20" t="s">
        <v>14</v>
      </c>
      <c r="B40" s="21">
        <f>IF(B36="..","..",B39/B29)</f>
        <v>0.24129998018085938</v>
      </c>
      <c r="C40" s="21">
        <f>IF(C36="..","..",C39/C29)</f>
        <v>0.20339249019241548</v>
      </c>
      <c r="D40" s="21">
        <f>IF(D36="..","..",D39/D29)</f>
        <v>0.310617268529181</v>
      </c>
      <c r="E40" s="21">
        <f>IF(E36="..","..",E39/E29)</f>
        <v>0.1466678822135108</v>
      </c>
      <c r="F40" s="22">
        <f>IF(F36="..","..",F39/F29)</f>
        <v>0.22649938982491966</v>
      </c>
    </row>
    <row r="41" spans="1:6" ht="11.25">
      <c r="A41" s="23" t="s">
        <v>15</v>
      </c>
      <c r="B41" s="24">
        <f>IF(B36="..","..",RATE(7,,-B29,B36))</f>
        <v>0.031361615414359244</v>
      </c>
      <c r="C41" s="24">
        <f>IF(C36="..","..",RATE(7,,-C29,C36))</f>
        <v>0.02680212007855745</v>
      </c>
      <c r="D41" s="24">
        <f>IF(D36="..","..",RATE(7,,-D29,D36))</f>
        <v>0.03939893958083474</v>
      </c>
      <c r="E41" s="24">
        <f>IF(E36="..","..",RATE(7,,-E29,E36))</f>
        <v>0.019743844848054675</v>
      </c>
      <c r="F41" s="25">
        <f>IF(F36="..","..",RATE(7,,-F29,F36))</f>
        <v>0.02959580014145034</v>
      </c>
    </row>
  </sheetData>
  <sheetProtection/>
  <mergeCells count="1">
    <mergeCell ref="H5:H6"/>
  </mergeCells>
  <printOptions/>
  <pageMargins left="0.54" right="0.32" top="1" bottom="1" header="0.5" footer="0.5"/>
  <pageSetup horizontalDpi="300" verticalDpi="300" orientation="portrait" paperSize="9" r:id="rId1"/>
  <headerFooter alignWithMargins="0">
    <oddFooter>&amp;LSource: Ministry of Tourism, NZ</oddFooter>
  </headerFooter>
</worksheet>
</file>

<file path=xl/worksheets/sheet3.xml><?xml version="1.0" encoding="utf-8"?>
<worksheet xmlns="http://schemas.openxmlformats.org/spreadsheetml/2006/main" xmlns:r="http://schemas.openxmlformats.org/officeDocument/2006/relationships">
  <sheetPr>
    <tabColor indexed="35"/>
  </sheetPr>
  <dimension ref="A1:R41"/>
  <sheetViews>
    <sheetView zoomScalePageLayoutView="0" workbookViewId="0" topLeftCell="A1">
      <pane ySplit="6" topLeftCell="BM7" activePane="bottomLeft" state="frozen"/>
      <selection pane="topLeft" activeCell="A1" sqref="A1"/>
      <selection pane="bottomLeft" activeCell="A37" sqref="A37"/>
    </sheetView>
  </sheetViews>
  <sheetFormatPr defaultColWidth="9.140625" defaultRowHeight="12.75"/>
  <cols>
    <col min="1" max="1" width="12.28125" style="9" bestFit="1" customWidth="1"/>
    <col min="2" max="2" width="15.00390625" style="9" bestFit="1" customWidth="1"/>
    <col min="3" max="13" width="9.140625" style="9" customWidth="1"/>
    <col min="14" max="14" width="3.421875" style="9" customWidth="1"/>
    <col min="15" max="15" width="8.140625" style="9" customWidth="1"/>
    <col min="16" max="16" width="3.00390625" style="9" customWidth="1"/>
    <col min="17" max="16384" width="9.140625" style="9" customWidth="1"/>
  </cols>
  <sheetData>
    <row r="1" spans="1:7" ht="15.75">
      <c r="A1" s="26" t="str">
        <f>"Forecasts of Short-Term Overseas Trips by New Zealand Residents "&amp;LEFT(A30,4)&amp;"-"&amp;LEFT(A36,4)</f>
        <v>Forecasts of Short-Term Overseas Trips by New Zealand Residents 2010-2016</v>
      </c>
      <c r="B1" s="13"/>
      <c r="C1" s="27"/>
      <c r="D1" s="27"/>
      <c r="E1" s="27"/>
      <c r="F1" s="27"/>
      <c r="G1" s="27"/>
    </row>
    <row r="3" spans="1:3" ht="11.25">
      <c r="A3" s="28" t="s">
        <v>0</v>
      </c>
      <c r="B3" s="29" t="s">
        <v>14</v>
      </c>
      <c r="C3" s="62" t="s">
        <v>39</v>
      </c>
    </row>
    <row r="5" spans="1:15" ht="11.25">
      <c r="A5" s="30" t="s">
        <v>3</v>
      </c>
      <c r="B5" s="30" t="s">
        <v>2</v>
      </c>
      <c r="C5" s="31"/>
      <c r="D5" s="31"/>
      <c r="E5" s="31"/>
      <c r="F5" s="31"/>
      <c r="G5" s="31"/>
      <c r="H5" s="31"/>
      <c r="I5" s="31"/>
      <c r="J5" s="31"/>
      <c r="K5" s="31"/>
      <c r="L5" s="31"/>
      <c r="M5" s="32"/>
      <c r="O5" s="63" t="s">
        <v>26</v>
      </c>
    </row>
    <row r="6" spans="1:15" s="52" customFormat="1" ht="25.5" customHeight="1">
      <c r="A6" s="54" t="s">
        <v>1</v>
      </c>
      <c r="B6" s="55" t="s">
        <v>16</v>
      </c>
      <c r="C6" s="56" t="s">
        <v>17</v>
      </c>
      <c r="D6" s="56" t="s">
        <v>25</v>
      </c>
      <c r="E6" s="56" t="s">
        <v>18</v>
      </c>
      <c r="F6" s="56" t="s">
        <v>19</v>
      </c>
      <c r="G6" s="56" t="s">
        <v>20</v>
      </c>
      <c r="H6" s="56" t="s">
        <v>21</v>
      </c>
      <c r="I6" s="56" t="s">
        <v>22</v>
      </c>
      <c r="J6" s="56" t="s">
        <v>23</v>
      </c>
      <c r="K6" s="56" t="s">
        <v>24</v>
      </c>
      <c r="L6" s="56" t="s">
        <v>7</v>
      </c>
      <c r="M6" s="57" t="s">
        <v>14</v>
      </c>
      <c r="O6" s="64"/>
    </row>
    <row r="7" spans="1:15" ht="11.25">
      <c r="A7" s="33">
        <v>1987</v>
      </c>
      <c r="B7" s="34">
        <v>343906</v>
      </c>
      <c r="C7" s="35">
        <v>63210</v>
      </c>
      <c r="D7" s="35">
        <v>7699</v>
      </c>
      <c r="E7" s="35">
        <v>2003</v>
      </c>
      <c r="F7" s="35">
        <v>2661</v>
      </c>
      <c r="G7" s="35">
        <v>2329</v>
      </c>
      <c r="H7" s="35">
        <v>53115</v>
      </c>
      <c r="I7" s="35">
        <v>15297</v>
      </c>
      <c r="J7" s="35">
        <v>11721</v>
      </c>
      <c r="K7" s="35">
        <v>7672</v>
      </c>
      <c r="L7" s="35">
        <v>127536</v>
      </c>
      <c r="M7" s="36">
        <v>637149</v>
      </c>
      <c r="O7" s="10"/>
    </row>
    <row r="8" spans="1:15" ht="11.25">
      <c r="A8" s="37">
        <v>1988</v>
      </c>
      <c r="B8" s="38">
        <v>451573</v>
      </c>
      <c r="C8" s="39">
        <v>68246</v>
      </c>
      <c r="D8" s="39">
        <v>9331</v>
      </c>
      <c r="E8" s="39">
        <v>1975</v>
      </c>
      <c r="F8" s="39">
        <v>4897</v>
      </c>
      <c r="G8" s="39">
        <v>2404</v>
      </c>
      <c r="H8" s="39">
        <v>50900</v>
      </c>
      <c r="I8" s="39">
        <v>20104</v>
      </c>
      <c r="J8" s="39">
        <v>14292</v>
      </c>
      <c r="K8" s="39">
        <v>10148</v>
      </c>
      <c r="L8" s="39">
        <v>123284</v>
      </c>
      <c r="M8" s="40">
        <v>757154</v>
      </c>
      <c r="O8" s="12">
        <f>IF(OR(M7="..",M8=".."),"..",M8/M7-1)</f>
        <v>0.18834683880850478</v>
      </c>
    </row>
    <row r="9" spans="1:15" ht="11.25">
      <c r="A9" s="37">
        <v>1989</v>
      </c>
      <c r="B9" s="38">
        <v>379807</v>
      </c>
      <c r="C9" s="39">
        <v>74987</v>
      </c>
      <c r="D9" s="39">
        <v>9713</v>
      </c>
      <c r="E9" s="39">
        <v>1320</v>
      </c>
      <c r="F9" s="39">
        <v>7737</v>
      </c>
      <c r="G9" s="39">
        <v>2544</v>
      </c>
      <c r="H9" s="39">
        <v>52308</v>
      </c>
      <c r="I9" s="39">
        <v>27067</v>
      </c>
      <c r="J9" s="39">
        <v>14300</v>
      </c>
      <c r="K9" s="39">
        <v>9891</v>
      </c>
      <c r="L9" s="39">
        <v>136655</v>
      </c>
      <c r="M9" s="40">
        <v>716329</v>
      </c>
      <c r="O9" s="12">
        <f aca="true" t="shared" si="0" ref="O9:O36">IF(OR(M8="..",M9=".."),"..",M9/M8-1)</f>
        <v>-0.053919017795587165</v>
      </c>
    </row>
    <row r="10" spans="1:15" ht="11.25">
      <c r="A10" s="37">
        <v>1990</v>
      </c>
      <c r="B10" s="38">
        <v>356958</v>
      </c>
      <c r="C10" s="39">
        <v>83344</v>
      </c>
      <c r="D10" s="39">
        <v>9108</v>
      </c>
      <c r="E10" s="39">
        <v>1066</v>
      </c>
      <c r="F10" s="39">
        <v>7235</v>
      </c>
      <c r="G10" s="39">
        <v>3073</v>
      </c>
      <c r="H10" s="39">
        <v>51199</v>
      </c>
      <c r="I10" s="39">
        <v>29410</v>
      </c>
      <c r="J10" s="39">
        <v>13497</v>
      </c>
      <c r="K10" s="39">
        <v>9777</v>
      </c>
      <c r="L10" s="39">
        <v>152611</v>
      </c>
      <c r="M10" s="40">
        <v>717278</v>
      </c>
      <c r="O10" s="12">
        <f t="shared" si="0"/>
        <v>0.0013248102478051749</v>
      </c>
    </row>
    <row r="11" spans="1:15" ht="11.25">
      <c r="A11" s="37">
        <v>1991</v>
      </c>
      <c r="B11" s="38">
        <v>415542</v>
      </c>
      <c r="C11" s="39">
        <v>66387</v>
      </c>
      <c r="D11" s="39">
        <v>7529</v>
      </c>
      <c r="E11" s="39">
        <v>1596</v>
      </c>
      <c r="F11" s="39">
        <v>5251</v>
      </c>
      <c r="G11" s="39">
        <v>3178</v>
      </c>
      <c r="H11" s="39">
        <v>46928</v>
      </c>
      <c r="I11" s="39">
        <v>31201</v>
      </c>
      <c r="J11" s="39">
        <v>13106</v>
      </c>
      <c r="K11" s="39">
        <v>9124</v>
      </c>
      <c r="L11" s="39">
        <v>179114</v>
      </c>
      <c r="M11" s="40">
        <v>778956</v>
      </c>
      <c r="O11" s="12">
        <f t="shared" si="0"/>
        <v>0.08598897498598879</v>
      </c>
    </row>
    <row r="12" spans="1:15" ht="11.25">
      <c r="A12" s="37">
        <v>1992</v>
      </c>
      <c r="B12" s="38">
        <v>388142</v>
      </c>
      <c r="C12" s="39">
        <v>67749</v>
      </c>
      <c r="D12" s="39">
        <v>8025</v>
      </c>
      <c r="E12" s="39">
        <v>2256</v>
      </c>
      <c r="F12" s="39">
        <v>4951</v>
      </c>
      <c r="G12" s="39">
        <v>3361</v>
      </c>
      <c r="H12" s="39">
        <v>43686</v>
      </c>
      <c r="I12" s="39">
        <v>38313</v>
      </c>
      <c r="J12" s="39">
        <v>15118</v>
      </c>
      <c r="K12" s="39">
        <v>11314</v>
      </c>
      <c r="L12" s="39">
        <v>167980</v>
      </c>
      <c r="M12" s="40">
        <v>750895</v>
      </c>
      <c r="O12" s="12">
        <f t="shared" si="0"/>
        <v>-0.03602385757347015</v>
      </c>
    </row>
    <row r="13" spans="1:15" ht="11.25">
      <c r="A13" s="37">
        <v>1993</v>
      </c>
      <c r="B13" s="38">
        <v>418738</v>
      </c>
      <c r="C13" s="39">
        <v>60180</v>
      </c>
      <c r="D13" s="39">
        <v>9358</v>
      </c>
      <c r="E13" s="39">
        <v>3274</v>
      </c>
      <c r="F13" s="39">
        <v>7437</v>
      </c>
      <c r="G13" s="39">
        <v>4022</v>
      </c>
      <c r="H13" s="39">
        <v>48621</v>
      </c>
      <c r="I13" s="39">
        <v>41351</v>
      </c>
      <c r="J13" s="39">
        <v>13371</v>
      </c>
      <c r="K13" s="39">
        <v>12621</v>
      </c>
      <c r="L13" s="39">
        <v>180686</v>
      </c>
      <c r="M13" s="40">
        <v>799659</v>
      </c>
      <c r="O13" s="12">
        <f t="shared" si="0"/>
        <v>0.06494117020355716</v>
      </c>
    </row>
    <row r="14" spans="1:18" ht="11.25">
      <c r="A14" s="37">
        <v>1994</v>
      </c>
      <c r="B14" s="38">
        <v>407408</v>
      </c>
      <c r="C14" s="39">
        <v>59024</v>
      </c>
      <c r="D14" s="39">
        <v>10323</v>
      </c>
      <c r="E14" s="39">
        <v>4775</v>
      </c>
      <c r="F14" s="39">
        <v>7937</v>
      </c>
      <c r="G14" s="39">
        <v>3862</v>
      </c>
      <c r="H14" s="39">
        <v>52514</v>
      </c>
      <c r="I14" s="39">
        <v>51833</v>
      </c>
      <c r="J14" s="39">
        <v>12576</v>
      </c>
      <c r="K14" s="39">
        <v>13220</v>
      </c>
      <c r="L14" s="39">
        <v>200362</v>
      </c>
      <c r="M14" s="40">
        <v>823834</v>
      </c>
      <c r="O14" s="12">
        <f t="shared" si="0"/>
        <v>0.03023163623494507</v>
      </c>
      <c r="R14" s="53"/>
    </row>
    <row r="15" spans="1:15" ht="11.25">
      <c r="A15" s="37">
        <v>1995</v>
      </c>
      <c r="B15" s="38">
        <v>460266</v>
      </c>
      <c r="C15" s="39">
        <v>75539</v>
      </c>
      <c r="D15" s="39">
        <v>10369</v>
      </c>
      <c r="E15" s="39">
        <v>5684</v>
      </c>
      <c r="F15" s="39">
        <v>8646</v>
      </c>
      <c r="G15" s="39">
        <v>5294</v>
      </c>
      <c r="H15" s="39">
        <v>57604</v>
      </c>
      <c r="I15" s="39">
        <v>54496</v>
      </c>
      <c r="J15" s="39">
        <v>12448</v>
      </c>
      <c r="K15" s="39">
        <v>13400</v>
      </c>
      <c r="L15" s="39">
        <v>216361</v>
      </c>
      <c r="M15" s="40">
        <v>920107</v>
      </c>
      <c r="O15" s="12">
        <f t="shared" si="0"/>
        <v>0.11685970717401806</v>
      </c>
    </row>
    <row r="16" spans="1:15" ht="11.25">
      <c r="A16" s="37">
        <v>1996</v>
      </c>
      <c r="B16" s="38">
        <v>587488</v>
      </c>
      <c r="C16" s="39">
        <v>83259</v>
      </c>
      <c r="D16" s="39">
        <v>11263</v>
      </c>
      <c r="E16" s="39">
        <v>6469</v>
      </c>
      <c r="F16" s="39">
        <v>9212</v>
      </c>
      <c r="G16" s="39">
        <v>5747</v>
      </c>
      <c r="H16" s="39">
        <v>60053</v>
      </c>
      <c r="I16" s="39">
        <v>59044</v>
      </c>
      <c r="J16" s="39">
        <v>12725</v>
      </c>
      <c r="K16" s="39">
        <v>14400</v>
      </c>
      <c r="L16" s="39">
        <v>243219</v>
      </c>
      <c r="M16" s="40">
        <v>1092879</v>
      </c>
      <c r="O16" s="12">
        <f t="shared" si="0"/>
        <v>0.18777381326302267</v>
      </c>
    </row>
    <row r="17" spans="1:15" ht="11.25">
      <c r="A17" s="37">
        <v>1997</v>
      </c>
      <c r="B17" s="38">
        <v>598612</v>
      </c>
      <c r="C17" s="39">
        <v>85398</v>
      </c>
      <c r="D17" s="39">
        <v>12023</v>
      </c>
      <c r="E17" s="39">
        <v>8017</v>
      </c>
      <c r="F17" s="39">
        <v>10327</v>
      </c>
      <c r="G17" s="39">
        <v>6513</v>
      </c>
      <c r="H17" s="39">
        <v>65733</v>
      </c>
      <c r="I17" s="39">
        <v>65001</v>
      </c>
      <c r="J17" s="39">
        <v>12481</v>
      </c>
      <c r="K17" s="39">
        <v>13672</v>
      </c>
      <c r="L17" s="39">
        <v>253905</v>
      </c>
      <c r="M17" s="40">
        <v>1131682</v>
      </c>
      <c r="O17" s="12">
        <f t="shared" si="0"/>
        <v>0.035505302965836094</v>
      </c>
    </row>
    <row r="18" spans="1:15" ht="11.25">
      <c r="A18" s="37">
        <v>1998</v>
      </c>
      <c r="B18" s="38">
        <v>616743</v>
      </c>
      <c r="C18" s="39">
        <v>78956</v>
      </c>
      <c r="D18" s="39">
        <v>11816</v>
      </c>
      <c r="E18" s="39">
        <v>9782</v>
      </c>
      <c r="F18" s="39">
        <v>13022</v>
      </c>
      <c r="G18" s="39">
        <v>7113</v>
      </c>
      <c r="H18" s="39">
        <v>68641</v>
      </c>
      <c r="I18" s="39">
        <v>66445</v>
      </c>
      <c r="J18" s="39">
        <v>12230</v>
      </c>
      <c r="K18" s="39">
        <v>13525</v>
      </c>
      <c r="L18" s="39">
        <v>268145</v>
      </c>
      <c r="M18" s="40">
        <v>1166418</v>
      </c>
      <c r="O18" s="12">
        <f t="shared" si="0"/>
        <v>0.030694134924828642</v>
      </c>
    </row>
    <row r="19" spans="1:15" ht="11.25">
      <c r="A19" s="37">
        <v>1999</v>
      </c>
      <c r="B19" s="38">
        <v>620027</v>
      </c>
      <c r="C19" s="39">
        <v>76992</v>
      </c>
      <c r="D19" s="39">
        <v>12936</v>
      </c>
      <c r="E19" s="39">
        <v>11473</v>
      </c>
      <c r="F19" s="39">
        <v>13057</v>
      </c>
      <c r="G19" s="39">
        <v>6854</v>
      </c>
      <c r="H19" s="39">
        <v>72091</v>
      </c>
      <c r="I19" s="39">
        <v>68828</v>
      </c>
      <c r="J19" s="39">
        <v>13885</v>
      </c>
      <c r="K19" s="39">
        <v>15320</v>
      </c>
      <c r="L19" s="39">
        <v>273047</v>
      </c>
      <c r="M19" s="40">
        <v>1184510</v>
      </c>
      <c r="O19" s="12">
        <f t="shared" si="0"/>
        <v>0.015510734573711993</v>
      </c>
    </row>
    <row r="20" spans="1:15" ht="11.25">
      <c r="A20" s="37">
        <v>2000</v>
      </c>
      <c r="B20" s="38">
        <v>684934</v>
      </c>
      <c r="C20" s="39">
        <v>78778</v>
      </c>
      <c r="D20" s="39">
        <v>14525</v>
      </c>
      <c r="E20" s="39">
        <v>15147</v>
      </c>
      <c r="F20" s="39">
        <v>17474</v>
      </c>
      <c r="G20" s="39">
        <v>8327</v>
      </c>
      <c r="H20" s="39">
        <v>70110</v>
      </c>
      <c r="I20" s="39">
        <v>46436</v>
      </c>
      <c r="J20" s="39">
        <v>18816</v>
      </c>
      <c r="K20" s="39">
        <v>16082</v>
      </c>
      <c r="L20" s="39">
        <v>312162</v>
      </c>
      <c r="M20" s="40">
        <v>1282791</v>
      </c>
      <c r="O20" s="12">
        <f t="shared" si="0"/>
        <v>0.08297186178250926</v>
      </c>
    </row>
    <row r="21" spans="1:15" ht="11.25">
      <c r="A21" s="37">
        <v>2001</v>
      </c>
      <c r="B21" s="38">
        <v>676047</v>
      </c>
      <c r="C21" s="39">
        <v>65913</v>
      </c>
      <c r="D21" s="39">
        <v>12884</v>
      </c>
      <c r="E21" s="39">
        <v>19875</v>
      </c>
      <c r="F21" s="39">
        <v>18046</v>
      </c>
      <c r="G21" s="39">
        <v>8959</v>
      </c>
      <c r="H21" s="39">
        <v>60940</v>
      </c>
      <c r="I21" s="39">
        <v>63078</v>
      </c>
      <c r="J21" s="39">
        <v>19909</v>
      </c>
      <c r="K21" s="39">
        <v>14866</v>
      </c>
      <c r="L21" s="39">
        <v>326076</v>
      </c>
      <c r="M21" s="40">
        <v>1286593</v>
      </c>
      <c r="O21" s="12">
        <f t="shared" si="0"/>
        <v>0.0029638499178743505</v>
      </c>
    </row>
    <row r="22" spans="1:15" ht="11.25">
      <c r="A22" s="37">
        <v>2002</v>
      </c>
      <c r="B22" s="38">
        <v>650849</v>
      </c>
      <c r="C22" s="39">
        <v>67182</v>
      </c>
      <c r="D22" s="39">
        <v>12333</v>
      </c>
      <c r="E22" s="39">
        <v>30091</v>
      </c>
      <c r="F22" s="39">
        <v>16995</v>
      </c>
      <c r="G22" s="39">
        <v>8760</v>
      </c>
      <c r="H22" s="39">
        <v>65162</v>
      </c>
      <c r="I22" s="39">
        <v>66867</v>
      </c>
      <c r="J22" s="39">
        <v>23967</v>
      </c>
      <c r="K22" s="39">
        <v>14318</v>
      </c>
      <c r="L22" s="39">
        <v>336455</v>
      </c>
      <c r="M22" s="40">
        <v>1292979</v>
      </c>
      <c r="O22" s="12">
        <f t="shared" si="0"/>
        <v>0.004963496614702523</v>
      </c>
    </row>
    <row r="23" spans="1:15" ht="11.25">
      <c r="A23" s="37">
        <v>2003</v>
      </c>
      <c r="B23" s="38">
        <v>710443</v>
      </c>
      <c r="C23" s="39">
        <v>66203</v>
      </c>
      <c r="D23" s="39">
        <v>11666</v>
      </c>
      <c r="E23" s="39">
        <v>33038</v>
      </c>
      <c r="F23" s="39">
        <v>15961</v>
      </c>
      <c r="G23" s="39">
        <v>12710</v>
      </c>
      <c r="H23" s="39">
        <v>65300</v>
      </c>
      <c r="I23" s="39">
        <v>70608</v>
      </c>
      <c r="J23" s="39">
        <v>25163</v>
      </c>
      <c r="K23" s="39">
        <v>16093</v>
      </c>
      <c r="L23" s="39">
        <v>346447</v>
      </c>
      <c r="M23" s="40">
        <v>1373632</v>
      </c>
      <c r="O23" s="12">
        <f t="shared" si="0"/>
        <v>0.06237765655900063</v>
      </c>
    </row>
    <row r="24" spans="1:15" ht="11.25">
      <c r="A24" s="37">
        <v>2004</v>
      </c>
      <c r="B24" s="38">
        <v>880286</v>
      </c>
      <c r="C24" s="39">
        <v>80448</v>
      </c>
      <c r="D24" s="39">
        <v>14289</v>
      </c>
      <c r="E24" s="39">
        <v>45679</v>
      </c>
      <c r="F24" s="39">
        <v>22286</v>
      </c>
      <c r="G24" s="39">
        <v>16992</v>
      </c>
      <c r="H24" s="39">
        <v>78143</v>
      </c>
      <c r="I24" s="39">
        <v>98752</v>
      </c>
      <c r="J24" s="39">
        <v>32494</v>
      </c>
      <c r="K24" s="39">
        <v>20354</v>
      </c>
      <c r="L24" s="39">
        <v>440584</v>
      </c>
      <c r="M24" s="40">
        <v>1730307</v>
      </c>
      <c r="O24" s="12">
        <f t="shared" si="0"/>
        <v>0.259658336439454</v>
      </c>
    </row>
    <row r="25" spans="1:15" ht="11.25">
      <c r="A25" s="37">
        <v>2005</v>
      </c>
      <c r="B25" s="38">
        <v>941151</v>
      </c>
      <c r="C25" s="39">
        <v>90803</v>
      </c>
      <c r="D25" s="39">
        <v>15791</v>
      </c>
      <c r="E25" s="39">
        <v>50406</v>
      </c>
      <c r="F25" s="39">
        <v>25899</v>
      </c>
      <c r="G25" s="39">
        <v>20869</v>
      </c>
      <c r="H25" s="39">
        <v>86377</v>
      </c>
      <c r="I25" s="39">
        <v>109006</v>
      </c>
      <c r="J25" s="39">
        <v>42519</v>
      </c>
      <c r="K25" s="39">
        <v>25899</v>
      </c>
      <c r="L25" s="39">
        <v>459354</v>
      </c>
      <c r="M25" s="40">
        <v>1868074</v>
      </c>
      <c r="O25" s="12">
        <f t="shared" si="0"/>
        <v>0.07961997495242179</v>
      </c>
    </row>
    <row r="26" spans="1:15" ht="11.25">
      <c r="A26" s="37">
        <v>2006</v>
      </c>
      <c r="B26" s="38">
        <v>929361</v>
      </c>
      <c r="C26" s="39">
        <v>87012</v>
      </c>
      <c r="D26" s="39">
        <v>16421</v>
      </c>
      <c r="E26" s="39">
        <v>51202</v>
      </c>
      <c r="F26" s="39">
        <v>29080</v>
      </c>
      <c r="G26" s="39">
        <v>23516</v>
      </c>
      <c r="H26" s="39">
        <v>89332</v>
      </c>
      <c r="I26" s="39">
        <v>106246</v>
      </c>
      <c r="J26" s="39">
        <v>45181</v>
      </c>
      <c r="K26" s="39">
        <v>31327</v>
      </c>
      <c r="L26" s="39">
        <v>452650</v>
      </c>
      <c r="M26" s="40">
        <v>1861328</v>
      </c>
      <c r="O26" s="12">
        <f t="shared" si="0"/>
        <v>-0.003611205980062926</v>
      </c>
    </row>
    <row r="27" spans="1:15" ht="11.25">
      <c r="A27" s="37">
        <v>2007</v>
      </c>
      <c r="B27" s="38">
        <v>977866</v>
      </c>
      <c r="C27" s="39">
        <v>92384</v>
      </c>
      <c r="D27" s="39">
        <v>18158</v>
      </c>
      <c r="E27" s="39">
        <v>57926</v>
      </c>
      <c r="F27" s="39">
        <v>30611</v>
      </c>
      <c r="G27" s="39">
        <v>25978</v>
      </c>
      <c r="H27" s="39">
        <v>95975</v>
      </c>
      <c r="I27" s="39">
        <v>97434</v>
      </c>
      <c r="J27" s="39">
        <v>51643</v>
      </c>
      <c r="K27" s="39">
        <v>36727</v>
      </c>
      <c r="L27" s="39">
        <v>492930</v>
      </c>
      <c r="M27" s="40">
        <v>1977632</v>
      </c>
      <c r="O27" s="12">
        <f t="shared" si="0"/>
        <v>0.062484419726130946</v>
      </c>
    </row>
    <row r="28" spans="1:15" ht="11.25">
      <c r="A28" s="37">
        <v>2008</v>
      </c>
      <c r="B28" s="38">
        <v>949624</v>
      </c>
      <c r="C28" s="39">
        <v>93319</v>
      </c>
      <c r="D28" s="39">
        <v>20408</v>
      </c>
      <c r="E28" s="39">
        <v>58885</v>
      </c>
      <c r="F28" s="39">
        <v>29857</v>
      </c>
      <c r="G28" s="39">
        <v>27646</v>
      </c>
      <c r="H28" s="39">
        <v>93071</v>
      </c>
      <c r="I28" s="39">
        <v>99346</v>
      </c>
      <c r="J28" s="39">
        <v>53474</v>
      </c>
      <c r="K28" s="39">
        <v>37688</v>
      </c>
      <c r="L28" s="39">
        <v>502162</v>
      </c>
      <c r="M28" s="40">
        <v>1965480</v>
      </c>
      <c r="O28" s="12">
        <f t="shared" si="0"/>
        <v>-0.006144722577304584</v>
      </c>
    </row>
    <row r="29" spans="1:15" ht="11.25">
      <c r="A29" s="37">
        <v>2009</v>
      </c>
      <c r="B29" s="38">
        <v>944277</v>
      </c>
      <c r="C29" s="39">
        <v>88050</v>
      </c>
      <c r="D29" s="39">
        <v>19395</v>
      </c>
      <c r="E29" s="39">
        <v>56289</v>
      </c>
      <c r="F29" s="39">
        <v>30557</v>
      </c>
      <c r="G29" s="39">
        <v>28964</v>
      </c>
      <c r="H29" s="39">
        <v>87397</v>
      </c>
      <c r="I29" s="39">
        <v>92283</v>
      </c>
      <c r="J29" s="39">
        <v>55727</v>
      </c>
      <c r="K29" s="39">
        <v>41433</v>
      </c>
      <c r="L29" s="39">
        <v>472291</v>
      </c>
      <c r="M29" s="40">
        <v>1916663</v>
      </c>
      <c r="O29" s="12">
        <f t="shared" si="0"/>
        <v>-0.024837189897633172</v>
      </c>
    </row>
    <row r="30" spans="1:15" ht="11.25">
      <c r="A30" s="41" t="s">
        <v>8</v>
      </c>
      <c r="B30" s="42">
        <v>957624</v>
      </c>
      <c r="C30" s="43">
        <v>92563</v>
      </c>
      <c r="D30" s="43">
        <v>19046</v>
      </c>
      <c r="E30" s="43">
        <v>60760</v>
      </c>
      <c r="F30" s="43">
        <v>32503</v>
      </c>
      <c r="G30" s="43">
        <v>31031</v>
      </c>
      <c r="H30" s="43">
        <v>87325</v>
      </c>
      <c r="I30" s="43">
        <v>98052</v>
      </c>
      <c r="J30" s="43">
        <v>57946</v>
      </c>
      <c r="K30" s="43">
        <v>41765</v>
      </c>
      <c r="L30" s="43">
        <v>494113</v>
      </c>
      <c r="M30" s="44">
        <v>1972729</v>
      </c>
      <c r="N30" s="13"/>
      <c r="O30" s="14">
        <f t="shared" si="0"/>
        <v>0.029251882047078626</v>
      </c>
    </row>
    <row r="31" spans="1:15" ht="11.25">
      <c r="A31" s="41" t="s">
        <v>9</v>
      </c>
      <c r="B31" s="42">
        <v>984927</v>
      </c>
      <c r="C31" s="43">
        <v>95011</v>
      </c>
      <c r="D31" s="43">
        <v>19749</v>
      </c>
      <c r="E31" s="43">
        <v>67268</v>
      </c>
      <c r="F31" s="43">
        <v>33408</v>
      </c>
      <c r="G31" s="43">
        <v>32779</v>
      </c>
      <c r="H31" s="43">
        <v>89161</v>
      </c>
      <c r="I31" s="43">
        <v>101419</v>
      </c>
      <c r="J31" s="43">
        <v>59956</v>
      </c>
      <c r="K31" s="43">
        <v>42773</v>
      </c>
      <c r="L31" s="43">
        <v>507395</v>
      </c>
      <c r="M31" s="44">
        <v>2033847</v>
      </c>
      <c r="N31" s="13"/>
      <c r="O31" s="14">
        <f t="shared" si="0"/>
        <v>0.03098144752776477</v>
      </c>
    </row>
    <row r="32" spans="1:15" ht="11.25">
      <c r="A32" s="41" t="s">
        <v>10</v>
      </c>
      <c r="B32" s="42">
        <v>1023962</v>
      </c>
      <c r="C32" s="43">
        <v>100070</v>
      </c>
      <c r="D32" s="43">
        <v>20340</v>
      </c>
      <c r="E32" s="43">
        <v>70669</v>
      </c>
      <c r="F32" s="43">
        <v>34497</v>
      </c>
      <c r="G32" s="43">
        <v>34438</v>
      </c>
      <c r="H32" s="43">
        <v>92757</v>
      </c>
      <c r="I32" s="43">
        <v>104776</v>
      </c>
      <c r="J32" s="43">
        <v>61739</v>
      </c>
      <c r="K32" s="43">
        <v>44153</v>
      </c>
      <c r="L32" s="43">
        <v>520025</v>
      </c>
      <c r="M32" s="44">
        <v>2107426</v>
      </c>
      <c r="N32" s="13"/>
      <c r="O32" s="14">
        <f t="shared" si="0"/>
        <v>0.036177254237904855</v>
      </c>
    </row>
    <row r="33" spans="1:15" ht="11.25">
      <c r="A33" s="41" t="s">
        <v>11</v>
      </c>
      <c r="B33" s="42">
        <v>1054901</v>
      </c>
      <c r="C33" s="43">
        <v>103840</v>
      </c>
      <c r="D33" s="43">
        <v>20831</v>
      </c>
      <c r="E33" s="43">
        <v>73772</v>
      </c>
      <c r="F33" s="43">
        <v>35618</v>
      </c>
      <c r="G33" s="43">
        <v>36148</v>
      </c>
      <c r="H33" s="43">
        <v>95809</v>
      </c>
      <c r="I33" s="43">
        <v>107822</v>
      </c>
      <c r="J33" s="43">
        <v>63488</v>
      </c>
      <c r="K33" s="43">
        <v>45435</v>
      </c>
      <c r="L33" s="43">
        <v>532360</v>
      </c>
      <c r="M33" s="44">
        <v>2170023</v>
      </c>
      <c r="N33" s="13"/>
      <c r="O33" s="14">
        <f t="shared" si="0"/>
        <v>0.029703059561759337</v>
      </c>
    </row>
    <row r="34" spans="1:15" ht="11.25">
      <c r="A34" s="41" t="s">
        <v>12</v>
      </c>
      <c r="B34" s="42">
        <v>1086251</v>
      </c>
      <c r="C34" s="43">
        <v>106168</v>
      </c>
      <c r="D34" s="43">
        <v>21344</v>
      </c>
      <c r="E34" s="43">
        <v>76825</v>
      </c>
      <c r="F34" s="43">
        <v>36728</v>
      </c>
      <c r="G34" s="43">
        <v>37898</v>
      </c>
      <c r="H34" s="43">
        <v>98595</v>
      </c>
      <c r="I34" s="43">
        <v>110642</v>
      </c>
      <c r="J34" s="43">
        <v>65181</v>
      </c>
      <c r="K34" s="43">
        <v>46725</v>
      </c>
      <c r="L34" s="43">
        <v>544935</v>
      </c>
      <c r="M34" s="44">
        <v>2231290</v>
      </c>
      <c r="N34" s="13"/>
      <c r="O34" s="14">
        <f t="shared" si="0"/>
        <v>0.02823334130559907</v>
      </c>
    </row>
    <row r="35" spans="1:15" ht="11.25">
      <c r="A35" s="41" t="s">
        <v>27</v>
      </c>
      <c r="B35" s="42">
        <v>1116830</v>
      </c>
      <c r="C35" s="43">
        <v>108218</v>
      </c>
      <c r="D35" s="43">
        <v>21879</v>
      </c>
      <c r="E35" s="43">
        <v>79725</v>
      </c>
      <c r="F35" s="43">
        <v>37816</v>
      </c>
      <c r="G35" s="43">
        <v>39451</v>
      </c>
      <c r="H35" s="43">
        <v>101444</v>
      </c>
      <c r="I35" s="43">
        <v>113270</v>
      </c>
      <c r="J35" s="43">
        <v>66829</v>
      </c>
      <c r="K35" s="43">
        <v>47987</v>
      </c>
      <c r="L35" s="43">
        <v>557629</v>
      </c>
      <c r="M35" s="44">
        <v>2291077</v>
      </c>
      <c r="N35" s="13"/>
      <c r="O35" s="14">
        <f t="shared" si="0"/>
        <v>0.026794813762442304</v>
      </c>
    </row>
    <row r="36" spans="1:15" ht="11.25">
      <c r="A36" s="45" t="s">
        <v>32</v>
      </c>
      <c r="B36" s="46">
        <v>1147951</v>
      </c>
      <c r="C36" s="47">
        <v>110136</v>
      </c>
      <c r="D36" s="47">
        <v>22370</v>
      </c>
      <c r="E36" s="47">
        <v>82263</v>
      </c>
      <c r="F36" s="47">
        <v>38894</v>
      </c>
      <c r="G36" s="47">
        <v>40990</v>
      </c>
      <c r="H36" s="47">
        <v>104123</v>
      </c>
      <c r="I36" s="47">
        <v>116015</v>
      </c>
      <c r="J36" s="47">
        <v>68475</v>
      </c>
      <c r="K36" s="47">
        <v>49209</v>
      </c>
      <c r="L36" s="47">
        <v>570360</v>
      </c>
      <c r="M36" s="48">
        <v>2350786</v>
      </c>
      <c r="N36" s="13"/>
      <c r="O36" s="15">
        <f t="shared" si="0"/>
        <v>0.02606154223537671</v>
      </c>
    </row>
    <row r="38" spans="1:2" ht="11.25">
      <c r="A38" s="16" t="str">
        <f>"Growth "&amp;LEFT(A30,4)&amp;"-"&amp;LEFT(A36,4)</f>
        <v>Growth 2010-2016</v>
      </c>
      <c r="B38" s="11"/>
    </row>
    <row r="39" spans="1:13" ht="11.25">
      <c r="A39" s="17" t="s">
        <v>13</v>
      </c>
      <c r="B39" s="18">
        <f>IF(B36="..","..",B36-B29)</f>
        <v>203674</v>
      </c>
      <c r="C39" s="18">
        <f>IF(C36="..","..",C36-C29)</f>
        <v>22086</v>
      </c>
      <c r="D39" s="18">
        <f>IF(D36="..","..",D36-D29)</f>
        <v>2975</v>
      </c>
      <c r="E39" s="18">
        <f aca="true" t="shared" si="1" ref="E39:M39">IF(E36="..","..",E36-E29)</f>
        <v>25974</v>
      </c>
      <c r="F39" s="18">
        <f t="shared" si="1"/>
        <v>8337</v>
      </c>
      <c r="G39" s="18">
        <f t="shared" si="1"/>
        <v>12026</v>
      </c>
      <c r="H39" s="18">
        <f t="shared" si="1"/>
        <v>16726</v>
      </c>
      <c r="I39" s="18">
        <f t="shared" si="1"/>
        <v>23732</v>
      </c>
      <c r="J39" s="18">
        <f t="shared" si="1"/>
        <v>12748</v>
      </c>
      <c r="K39" s="18">
        <f t="shared" si="1"/>
        <v>7776</v>
      </c>
      <c r="L39" s="18">
        <f t="shared" si="1"/>
        <v>98069</v>
      </c>
      <c r="M39" s="19">
        <f t="shared" si="1"/>
        <v>434123</v>
      </c>
    </row>
    <row r="40" spans="1:13" ht="11.25">
      <c r="A40" s="20" t="s">
        <v>14</v>
      </c>
      <c r="B40" s="21">
        <f aca="true" t="shared" si="2" ref="B40:M40">IF(B36="..","..",B39/B29)</f>
        <v>0.2156930646409899</v>
      </c>
      <c r="C40" s="21">
        <f t="shared" si="2"/>
        <v>0.2508347529812606</v>
      </c>
      <c r="D40" s="21">
        <f t="shared" si="2"/>
        <v>0.1533900489816963</v>
      </c>
      <c r="E40" s="21">
        <f t="shared" si="2"/>
        <v>0.4614400682193679</v>
      </c>
      <c r="F40" s="21">
        <f t="shared" si="2"/>
        <v>0.2728343751022679</v>
      </c>
      <c r="G40" s="21">
        <f t="shared" si="2"/>
        <v>0.41520508217097085</v>
      </c>
      <c r="H40" s="21">
        <f t="shared" si="2"/>
        <v>0.19137956680435256</v>
      </c>
      <c r="I40" s="21">
        <f t="shared" si="2"/>
        <v>0.25716545842679583</v>
      </c>
      <c r="J40" s="21">
        <f t="shared" si="2"/>
        <v>0.22875805264952356</v>
      </c>
      <c r="K40" s="21">
        <f t="shared" si="2"/>
        <v>0.18767648975454349</v>
      </c>
      <c r="L40" s="21">
        <f t="shared" si="2"/>
        <v>0.20764528648650937</v>
      </c>
      <c r="M40" s="22">
        <f t="shared" si="2"/>
        <v>0.22649938982491966</v>
      </c>
    </row>
    <row r="41" spans="1:13" ht="11.25">
      <c r="A41" s="23" t="s">
        <v>15</v>
      </c>
      <c r="B41" s="24">
        <f>IF(B36="..","..",RATE(7,,-B29,B36))</f>
        <v>0.02829495619567057</v>
      </c>
      <c r="C41" s="24">
        <f>IF(C36="..","..",RATE(7,,-C29,C36))</f>
        <v>0.03248964700434887</v>
      </c>
      <c r="D41" s="24">
        <f>IF(D36="..","..",RATE(7,,-D29,D36))</f>
        <v>0.02059572035265136</v>
      </c>
      <c r="E41" s="24">
        <f>IF(E36="..","..",RATE(7,,-E29,E36))</f>
        <v>0.05569908298913491</v>
      </c>
      <c r="F41" s="24">
        <f aca="true" t="shared" si="3" ref="F41:M41">IF(F36="..","..",RATE(7,,-F29,F36))</f>
        <v>0.03506449997474</v>
      </c>
      <c r="G41" s="24">
        <f t="shared" si="3"/>
        <v>0.05086184938395418</v>
      </c>
      <c r="H41" s="24">
        <f t="shared" si="3"/>
        <v>0.025331516248418902</v>
      </c>
      <c r="I41" s="24">
        <f t="shared" si="3"/>
        <v>0.033234550030604555</v>
      </c>
      <c r="J41" s="24">
        <f t="shared" si="3"/>
        <v>0.029866451545103954</v>
      </c>
      <c r="K41" s="24">
        <f t="shared" si="3"/>
        <v>0.024875628291777727</v>
      </c>
      <c r="L41" s="24">
        <f t="shared" si="3"/>
        <v>0.02731972591936049</v>
      </c>
      <c r="M41" s="25">
        <f t="shared" si="3"/>
        <v>0.02959580014145034</v>
      </c>
    </row>
  </sheetData>
  <sheetProtection/>
  <mergeCells count="1">
    <mergeCell ref="O5:O6"/>
  </mergeCells>
  <printOptions/>
  <pageMargins left="0.3" right="0.09" top="0.52" bottom="0.7" header="0.36" footer="0.36"/>
  <pageSetup horizontalDpi="300" verticalDpi="300" orientation="landscape" paperSize="9" r:id="rId1"/>
  <headerFooter alignWithMargins="0">
    <oddFooter>&amp;LSource: Ministry of Tourism, NZ</oddFooter>
  </headerFooter>
</worksheet>
</file>

<file path=xl/worksheets/sheet4.xml><?xml version="1.0" encoding="utf-8"?>
<worksheet xmlns="http://schemas.openxmlformats.org/spreadsheetml/2006/main" xmlns:r="http://schemas.openxmlformats.org/officeDocument/2006/relationships">
  <dimension ref="A1:G41"/>
  <sheetViews>
    <sheetView workbookViewId="0" topLeftCell="A1">
      <selection activeCell="I32" sqref="I32"/>
    </sheetView>
  </sheetViews>
  <sheetFormatPr defaultColWidth="9.140625" defaultRowHeight="12.75"/>
  <cols>
    <col min="1" max="1" width="12.28125" style="9" bestFit="1" customWidth="1"/>
    <col min="2" max="2" width="17.28125" style="9" bestFit="1" customWidth="1"/>
    <col min="3" max="6" width="14.7109375" style="9" customWidth="1"/>
    <col min="7" max="7" width="10.7109375" style="9" customWidth="1"/>
    <col min="8" max="8" width="10.7109375" style="0" customWidth="1"/>
    <col min="9" max="16384" width="10.7109375" style="9" customWidth="1"/>
  </cols>
  <sheetData>
    <row r="1" spans="1:7" ht="15.75">
      <c r="A1" s="26" t="str">
        <f>"Forecasts of Short-Term Overseas Trips by New Zealand Residents "&amp;LEFT(A30,4)&amp;"-"&amp;LEFT(A36,4)</f>
        <v>Forecasts of Short-Term Overseas Trips by New Zealand Residents 2013-</v>
      </c>
      <c r="B1" s="13"/>
      <c r="C1" s="27"/>
      <c r="D1" s="27"/>
      <c r="E1" s="27"/>
      <c r="F1" s="27"/>
      <c r="G1" s="8"/>
    </row>
    <row r="3" spans="1:3" ht="12.75">
      <c r="A3" s="28" t="s">
        <v>2</v>
      </c>
      <c r="B3" s="29" t="s">
        <v>16</v>
      </c>
      <c r="C3" s="9" t="s">
        <v>35</v>
      </c>
    </row>
    <row r="5" spans="1:6" ht="12.75" customHeight="1">
      <c r="A5" s="30" t="s">
        <v>3</v>
      </c>
      <c r="B5" s="30" t="s">
        <v>0</v>
      </c>
      <c r="C5" s="31"/>
      <c r="D5" s="31"/>
      <c r="E5" s="31"/>
      <c r="F5" s="32"/>
    </row>
    <row r="6" spans="1:6" ht="12.75">
      <c r="A6" s="30" t="s">
        <v>1</v>
      </c>
      <c r="B6" s="49" t="s">
        <v>4</v>
      </c>
      <c r="C6" s="50" t="s">
        <v>5</v>
      </c>
      <c r="D6" s="50" t="s">
        <v>6</v>
      </c>
      <c r="E6" s="50" t="s">
        <v>7</v>
      </c>
      <c r="F6" s="51" t="s">
        <v>14</v>
      </c>
    </row>
    <row r="7" spans="1:6" ht="12.75">
      <c r="A7" s="33">
        <v>1990</v>
      </c>
      <c r="B7" s="34">
        <v>174072</v>
      </c>
      <c r="C7" s="35">
        <v>106353</v>
      </c>
      <c r="D7" s="35">
        <v>60625</v>
      </c>
      <c r="E7" s="35">
        <v>15908</v>
      </c>
      <c r="F7" s="36">
        <v>356958</v>
      </c>
    </row>
    <row r="8" spans="1:6" ht="12.75">
      <c r="A8" s="37">
        <v>1991</v>
      </c>
      <c r="B8" s="38">
        <v>208861</v>
      </c>
      <c r="C8" s="39">
        <v>124441</v>
      </c>
      <c r="D8" s="39">
        <v>59808</v>
      </c>
      <c r="E8" s="39">
        <v>22432</v>
      </c>
      <c r="F8" s="40">
        <v>415542</v>
      </c>
    </row>
    <row r="9" spans="1:6" ht="12.75">
      <c r="A9" s="37">
        <v>1992</v>
      </c>
      <c r="B9" s="38">
        <v>181844</v>
      </c>
      <c r="C9" s="39">
        <v>122442</v>
      </c>
      <c r="D9" s="39">
        <v>68985</v>
      </c>
      <c r="E9" s="39">
        <v>14871</v>
      </c>
      <c r="F9" s="40">
        <v>388142</v>
      </c>
    </row>
    <row r="10" spans="1:6" ht="12.75">
      <c r="A10" s="37">
        <v>1993</v>
      </c>
      <c r="B10" s="38">
        <v>198677</v>
      </c>
      <c r="C10" s="39">
        <v>126600</v>
      </c>
      <c r="D10" s="39">
        <v>77161</v>
      </c>
      <c r="E10" s="39">
        <v>16300</v>
      </c>
      <c r="F10" s="40">
        <v>418738</v>
      </c>
    </row>
    <row r="11" spans="1:6" ht="12.75">
      <c r="A11" s="37">
        <v>1994</v>
      </c>
      <c r="B11" s="38">
        <v>184280</v>
      </c>
      <c r="C11" s="39">
        <v>119639</v>
      </c>
      <c r="D11" s="39">
        <v>87103</v>
      </c>
      <c r="E11" s="39">
        <v>16386</v>
      </c>
      <c r="F11" s="40">
        <v>407408</v>
      </c>
    </row>
    <row r="12" spans="1:6" ht="12.75">
      <c r="A12" s="37">
        <v>1995</v>
      </c>
      <c r="B12" s="38">
        <v>217582</v>
      </c>
      <c r="C12" s="39">
        <v>125899</v>
      </c>
      <c r="D12" s="39">
        <v>98298</v>
      </c>
      <c r="E12" s="39">
        <v>18487</v>
      </c>
      <c r="F12" s="40">
        <v>460266</v>
      </c>
    </row>
    <row r="13" spans="1:6" ht="12.75">
      <c r="A13" s="37">
        <v>1996</v>
      </c>
      <c r="B13" s="38">
        <v>287405</v>
      </c>
      <c r="C13" s="39">
        <v>164602</v>
      </c>
      <c r="D13" s="39">
        <v>114868</v>
      </c>
      <c r="E13" s="39">
        <v>20613</v>
      </c>
      <c r="F13" s="40">
        <v>587488</v>
      </c>
    </row>
    <row r="14" spans="1:6" ht="12.75">
      <c r="A14" s="37">
        <v>1997</v>
      </c>
      <c r="B14" s="38">
        <v>293762</v>
      </c>
      <c r="C14" s="39">
        <v>162368</v>
      </c>
      <c r="D14" s="39">
        <v>120501</v>
      </c>
      <c r="E14" s="39">
        <v>21981</v>
      </c>
      <c r="F14" s="40">
        <v>598612</v>
      </c>
    </row>
    <row r="15" spans="1:6" ht="12.75">
      <c r="A15" s="37">
        <v>1998</v>
      </c>
      <c r="B15" s="38">
        <v>292279</v>
      </c>
      <c r="C15" s="39">
        <v>173896</v>
      </c>
      <c r="D15" s="39">
        <v>128164</v>
      </c>
      <c r="E15" s="39">
        <v>22404</v>
      </c>
      <c r="F15" s="40">
        <v>616743</v>
      </c>
    </row>
    <row r="16" spans="1:6" ht="12.75">
      <c r="A16" s="37">
        <v>1999</v>
      </c>
      <c r="B16" s="38">
        <v>285164</v>
      </c>
      <c r="C16" s="39">
        <v>171490</v>
      </c>
      <c r="D16" s="39">
        <v>139070</v>
      </c>
      <c r="E16" s="39">
        <v>24303</v>
      </c>
      <c r="F16" s="40">
        <v>620027</v>
      </c>
    </row>
    <row r="17" spans="1:6" ht="12.75">
      <c r="A17" s="37">
        <v>2000</v>
      </c>
      <c r="B17" s="38">
        <v>301211</v>
      </c>
      <c r="C17" s="39">
        <v>196361</v>
      </c>
      <c r="D17" s="39">
        <v>149318</v>
      </c>
      <c r="E17" s="39">
        <v>38044</v>
      </c>
      <c r="F17" s="40">
        <v>684934</v>
      </c>
    </row>
    <row r="18" spans="1:6" ht="12.75">
      <c r="A18" s="37">
        <v>2001</v>
      </c>
      <c r="B18" s="38">
        <v>286554</v>
      </c>
      <c r="C18" s="39">
        <v>197457</v>
      </c>
      <c r="D18" s="39">
        <v>128026</v>
      </c>
      <c r="E18" s="39">
        <v>64010</v>
      </c>
      <c r="F18" s="40">
        <v>676047</v>
      </c>
    </row>
    <row r="19" spans="1:6" ht="12.75">
      <c r="A19" s="37">
        <v>2002</v>
      </c>
      <c r="B19" s="38">
        <v>286983</v>
      </c>
      <c r="C19" s="39">
        <v>188558</v>
      </c>
      <c r="D19" s="39">
        <v>112014</v>
      </c>
      <c r="E19" s="39">
        <v>63294</v>
      </c>
      <c r="F19" s="40">
        <v>650849</v>
      </c>
    </row>
    <row r="20" spans="1:6" ht="12.75">
      <c r="A20" s="37">
        <v>2003</v>
      </c>
      <c r="B20" s="38">
        <v>322505</v>
      </c>
      <c r="C20" s="39">
        <v>202734</v>
      </c>
      <c r="D20" s="39">
        <v>118064</v>
      </c>
      <c r="E20" s="39">
        <v>67140</v>
      </c>
      <c r="F20" s="40">
        <v>710443</v>
      </c>
    </row>
    <row r="21" spans="1:6" ht="12.75">
      <c r="A21" s="37">
        <v>2004</v>
      </c>
      <c r="B21" s="38">
        <v>405569</v>
      </c>
      <c r="C21" s="39">
        <v>254007</v>
      </c>
      <c r="D21" s="39">
        <v>136683</v>
      </c>
      <c r="E21" s="39">
        <v>84027</v>
      </c>
      <c r="F21" s="40">
        <v>880286</v>
      </c>
    </row>
    <row r="22" spans="1:6" ht="12.75">
      <c r="A22" s="37">
        <v>2005</v>
      </c>
      <c r="B22" s="38">
        <v>416919</v>
      </c>
      <c r="C22" s="39">
        <v>285039</v>
      </c>
      <c r="D22" s="39">
        <v>150535</v>
      </c>
      <c r="E22" s="39">
        <v>88658</v>
      </c>
      <c r="F22" s="40">
        <v>941151</v>
      </c>
    </row>
    <row r="23" spans="1:6" ht="12.75">
      <c r="A23" s="37">
        <v>2006</v>
      </c>
      <c r="B23" s="38">
        <v>398419</v>
      </c>
      <c r="C23" s="39">
        <v>281222</v>
      </c>
      <c r="D23" s="39">
        <v>156741</v>
      </c>
      <c r="E23" s="39">
        <v>92979</v>
      </c>
      <c r="F23" s="40">
        <v>929361</v>
      </c>
    </row>
    <row r="24" spans="1:6" ht="12.75">
      <c r="A24" s="37">
        <v>2007</v>
      </c>
      <c r="B24" s="38">
        <v>416298</v>
      </c>
      <c r="C24" s="39">
        <v>302190</v>
      </c>
      <c r="D24" s="39">
        <v>161099</v>
      </c>
      <c r="E24" s="39">
        <v>98279</v>
      </c>
      <c r="F24" s="40">
        <v>977866</v>
      </c>
    </row>
    <row r="25" spans="1:6" ht="12.75">
      <c r="A25" s="37">
        <v>2008</v>
      </c>
      <c r="B25" s="38">
        <v>383291</v>
      </c>
      <c r="C25" s="39">
        <v>310655</v>
      </c>
      <c r="D25" s="39">
        <v>157843</v>
      </c>
      <c r="E25" s="39">
        <v>97835</v>
      </c>
      <c r="F25" s="40">
        <v>949624</v>
      </c>
    </row>
    <row r="26" spans="1:6" ht="12.75">
      <c r="A26" s="37">
        <v>2009</v>
      </c>
      <c r="B26" s="38">
        <v>368812</v>
      </c>
      <c r="C26" s="39">
        <v>337446</v>
      </c>
      <c r="D26" s="39">
        <v>144263</v>
      </c>
      <c r="E26" s="39">
        <v>93756</v>
      </c>
      <c r="F26" s="40">
        <v>944277</v>
      </c>
    </row>
    <row r="27" spans="1:6" ht="12.75">
      <c r="A27" s="41" t="s">
        <v>8</v>
      </c>
      <c r="B27" s="42">
        <v>370460</v>
      </c>
      <c r="C27" s="43">
        <v>335780</v>
      </c>
      <c r="D27" s="43">
        <v>157160</v>
      </c>
      <c r="E27" s="43">
        <v>94224</v>
      </c>
      <c r="F27" s="44">
        <v>957624</v>
      </c>
    </row>
    <row r="28" spans="1:6" ht="12.75">
      <c r="A28" s="41" t="s">
        <v>9</v>
      </c>
      <c r="B28" s="42">
        <v>378030</v>
      </c>
      <c r="C28" s="43">
        <v>345030</v>
      </c>
      <c r="D28" s="43">
        <v>165840</v>
      </c>
      <c r="E28" s="43">
        <v>96027</v>
      </c>
      <c r="F28" s="44">
        <v>984927</v>
      </c>
    </row>
    <row r="29" spans="1:6" ht="12.75">
      <c r="A29" s="41" t="s">
        <v>10</v>
      </c>
      <c r="B29" s="42">
        <v>395590</v>
      </c>
      <c r="C29" s="43">
        <v>356840</v>
      </c>
      <c r="D29" s="43">
        <v>172620</v>
      </c>
      <c r="E29" s="43">
        <v>98912</v>
      </c>
      <c r="F29" s="44">
        <v>1023962</v>
      </c>
    </row>
    <row r="30" spans="1:7" ht="12.75">
      <c r="A30" s="41" t="s">
        <v>11</v>
      </c>
      <c r="B30" s="42">
        <v>407860</v>
      </c>
      <c r="C30" s="43">
        <v>367740</v>
      </c>
      <c r="D30" s="43">
        <v>178350</v>
      </c>
      <c r="E30" s="43">
        <v>100951</v>
      </c>
      <c r="F30" s="44">
        <v>1054901</v>
      </c>
      <c r="G30" s="13"/>
    </row>
    <row r="31" spans="1:7" ht="12.75">
      <c r="A31" s="41" t="s">
        <v>12</v>
      </c>
      <c r="B31" s="42">
        <v>420460</v>
      </c>
      <c r="C31" s="43">
        <v>378570</v>
      </c>
      <c r="D31" s="43">
        <v>183760</v>
      </c>
      <c r="E31" s="43">
        <v>103461</v>
      </c>
      <c r="F31" s="44">
        <v>1086251</v>
      </c>
      <c r="G31" s="13"/>
    </row>
    <row r="32" spans="1:7" ht="12.75">
      <c r="A32" s="41" t="s">
        <v>27</v>
      </c>
      <c r="B32" s="42">
        <v>432920</v>
      </c>
      <c r="C32" s="43">
        <v>389640</v>
      </c>
      <c r="D32" s="43">
        <v>188400</v>
      </c>
      <c r="E32" s="43">
        <v>105870</v>
      </c>
      <c r="F32" s="44">
        <v>1116830</v>
      </c>
      <c r="G32" s="13"/>
    </row>
    <row r="33" spans="1:7" ht="12.75">
      <c r="A33" s="45" t="s">
        <v>32</v>
      </c>
      <c r="B33" s="46">
        <v>445660</v>
      </c>
      <c r="C33" s="47">
        <v>400800</v>
      </c>
      <c r="D33" s="47">
        <v>193190</v>
      </c>
      <c r="E33" s="47">
        <v>108301</v>
      </c>
      <c r="F33" s="48">
        <v>1147951</v>
      </c>
      <c r="G33" s="13"/>
    </row>
    <row r="34" spans="1:7" ht="12.75">
      <c r="A34"/>
      <c r="B34"/>
      <c r="C34"/>
      <c r="D34"/>
      <c r="E34"/>
      <c r="F34"/>
      <c r="G34" s="13"/>
    </row>
    <row r="35" spans="1:7" ht="12.75">
      <c r="A35"/>
      <c r="B35"/>
      <c r="C35"/>
      <c r="D35"/>
      <c r="E35"/>
      <c r="F35"/>
      <c r="G35" s="13"/>
    </row>
    <row r="36" spans="1:7" ht="12.75">
      <c r="A36"/>
      <c r="B36"/>
      <c r="C36"/>
      <c r="D36"/>
      <c r="E36"/>
      <c r="F36"/>
      <c r="G36" s="13"/>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42"/>
  <sheetViews>
    <sheetView workbookViewId="0" topLeftCell="A1">
      <selection activeCell="O16" sqref="O1:O16384"/>
    </sheetView>
  </sheetViews>
  <sheetFormatPr defaultColWidth="9.140625" defaultRowHeight="12.75"/>
  <cols>
    <col min="1" max="1" width="12.28125" style="9" bestFit="1" customWidth="1"/>
    <col min="2" max="2" width="15.00390625" style="9" bestFit="1" customWidth="1"/>
    <col min="3" max="13" width="11.7109375" style="9" customWidth="1"/>
    <col min="14" max="14" width="6.421875" style="9" customWidth="1"/>
    <col min="15" max="15" width="11.8515625" style="0" customWidth="1"/>
    <col min="16" max="16384" width="9.140625" style="9" customWidth="1"/>
  </cols>
  <sheetData>
    <row r="1" spans="1:7" ht="15.75">
      <c r="A1" s="26" t="str">
        <f>"Forecasts of Short-Term Overseas Trips by New Zealand Residents "&amp;LEFT(A30,4)&amp;"-"&amp;LEFT(A36,4)</f>
        <v>Forecasts of Short-Term Overseas Trips by New Zealand Residents 2013-</v>
      </c>
      <c r="B1" s="13"/>
      <c r="C1" s="27"/>
      <c r="D1" s="27"/>
      <c r="E1" s="27"/>
      <c r="F1" s="27"/>
      <c r="G1" s="27"/>
    </row>
    <row r="3" spans="1:3" ht="12.75">
      <c r="A3" s="28" t="s">
        <v>0</v>
      </c>
      <c r="B3" s="29" t="s">
        <v>14</v>
      </c>
      <c r="C3" s="9" t="s">
        <v>35</v>
      </c>
    </row>
    <row r="5" spans="1:13" ht="12.75">
      <c r="A5" s="30" t="s">
        <v>3</v>
      </c>
      <c r="B5" s="30" t="s">
        <v>2</v>
      </c>
      <c r="C5" s="31"/>
      <c r="D5" s="31"/>
      <c r="E5" s="31"/>
      <c r="F5" s="32"/>
      <c r="G5"/>
      <c r="H5"/>
      <c r="I5"/>
      <c r="J5"/>
      <c r="K5"/>
      <c r="L5"/>
      <c r="M5"/>
    </row>
    <row r="6" spans="1:15" s="52" customFormat="1" ht="12.75">
      <c r="A6" s="54" t="s">
        <v>1</v>
      </c>
      <c r="B6" s="55" t="s">
        <v>16</v>
      </c>
      <c r="C6" s="56" t="s">
        <v>17</v>
      </c>
      <c r="D6" s="56" t="s">
        <v>18</v>
      </c>
      <c r="E6" s="56" t="s">
        <v>21</v>
      </c>
      <c r="F6" s="57" t="s">
        <v>22</v>
      </c>
      <c r="G6"/>
      <c r="H6"/>
      <c r="I6"/>
      <c r="J6"/>
      <c r="K6"/>
      <c r="L6"/>
      <c r="M6"/>
      <c r="O6"/>
    </row>
    <row r="7" spans="1:13" ht="12.75">
      <c r="A7" s="33">
        <v>1990</v>
      </c>
      <c r="B7" s="34">
        <v>356958</v>
      </c>
      <c r="C7" s="35">
        <v>83344</v>
      </c>
      <c r="D7" s="35">
        <v>1066</v>
      </c>
      <c r="E7" s="35">
        <v>51199</v>
      </c>
      <c r="F7" s="36">
        <v>29410</v>
      </c>
      <c r="G7"/>
      <c r="H7"/>
      <c r="I7"/>
      <c r="J7"/>
      <c r="K7"/>
      <c r="L7"/>
      <c r="M7"/>
    </row>
    <row r="8" spans="1:13" ht="12.75">
      <c r="A8" s="37">
        <v>1991</v>
      </c>
      <c r="B8" s="38">
        <v>415542</v>
      </c>
      <c r="C8" s="39">
        <v>66387</v>
      </c>
      <c r="D8" s="39">
        <v>1596</v>
      </c>
      <c r="E8" s="39">
        <v>46928</v>
      </c>
      <c r="F8" s="40">
        <v>31201</v>
      </c>
      <c r="G8"/>
      <c r="H8"/>
      <c r="I8"/>
      <c r="J8"/>
      <c r="K8"/>
      <c r="L8"/>
      <c r="M8"/>
    </row>
    <row r="9" spans="1:13" ht="12.75">
      <c r="A9" s="37">
        <v>1992</v>
      </c>
      <c r="B9" s="38">
        <v>388142</v>
      </c>
      <c r="C9" s="39">
        <v>67749</v>
      </c>
      <c r="D9" s="39">
        <v>2256</v>
      </c>
      <c r="E9" s="39">
        <v>43686</v>
      </c>
      <c r="F9" s="40">
        <v>38313</v>
      </c>
      <c r="G9"/>
      <c r="H9"/>
      <c r="I9"/>
      <c r="J9"/>
      <c r="K9"/>
      <c r="L9"/>
      <c r="M9"/>
    </row>
    <row r="10" spans="1:13" ht="12.75">
      <c r="A10" s="37">
        <v>1993</v>
      </c>
      <c r="B10" s="38">
        <v>418738</v>
      </c>
      <c r="C10" s="39">
        <v>60180</v>
      </c>
      <c r="D10" s="39">
        <v>3274</v>
      </c>
      <c r="E10" s="39">
        <v>48621</v>
      </c>
      <c r="F10" s="40">
        <v>41351</v>
      </c>
      <c r="G10"/>
      <c r="H10"/>
      <c r="I10"/>
      <c r="J10"/>
      <c r="K10"/>
      <c r="L10"/>
      <c r="M10"/>
    </row>
    <row r="11" spans="1:13" ht="12.75">
      <c r="A11" s="37">
        <v>1994</v>
      </c>
      <c r="B11" s="38">
        <v>407408</v>
      </c>
      <c r="C11" s="39">
        <v>59024</v>
      </c>
      <c r="D11" s="39">
        <v>4775</v>
      </c>
      <c r="E11" s="39">
        <v>52514</v>
      </c>
      <c r="F11" s="40">
        <v>51833</v>
      </c>
      <c r="G11"/>
      <c r="H11"/>
      <c r="I11"/>
      <c r="J11"/>
      <c r="K11"/>
      <c r="L11"/>
      <c r="M11"/>
    </row>
    <row r="12" spans="1:13" ht="12.75">
      <c r="A12" s="37">
        <v>1995</v>
      </c>
      <c r="B12" s="38">
        <v>460266</v>
      </c>
      <c r="C12" s="39">
        <v>75539</v>
      </c>
      <c r="D12" s="39">
        <v>5684</v>
      </c>
      <c r="E12" s="39">
        <v>57604</v>
      </c>
      <c r="F12" s="40">
        <v>54496</v>
      </c>
      <c r="G12"/>
      <c r="H12"/>
      <c r="I12"/>
      <c r="J12"/>
      <c r="K12"/>
      <c r="L12"/>
      <c r="M12"/>
    </row>
    <row r="13" spans="1:13" ht="12.75">
      <c r="A13" s="37">
        <v>1996</v>
      </c>
      <c r="B13" s="38">
        <v>587488</v>
      </c>
      <c r="C13" s="39">
        <v>83259</v>
      </c>
      <c r="D13" s="39">
        <v>6469</v>
      </c>
      <c r="E13" s="39">
        <v>60053</v>
      </c>
      <c r="F13" s="40">
        <v>59044</v>
      </c>
      <c r="G13"/>
      <c r="H13"/>
      <c r="I13"/>
      <c r="J13"/>
      <c r="K13"/>
      <c r="L13"/>
      <c r="M13"/>
    </row>
    <row r="14" spans="1:18" ht="12.75">
      <c r="A14" s="37">
        <v>1997</v>
      </c>
      <c r="B14" s="38">
        <v>598612</v>
      </c>
      <c r="C14" s="39">
        <v>85398</v>
      </c>
      <c r="D14" s="39">
        <v>8017</v>
      </c>
      <c r="E14" s="39">
        <v>65733</v>
      </c>
      <c r="F14" s="40">
        <v>65001</v>
      </c>
      <c r="G14"/>
      <c r="H14"/>
      <c r="I14"/>
      <c r="J14"/>
      <c r="K14"/>
      <c r="L14"/>
      <c r="M14"/>
      <c r="R14" s="53"/>
    </row>
    <row r="15" spans="1:13" ht="12.75">
      <c r="A15" s="37">
        <v>1998</v>
      </c>
      <c r="B15" s="38">
        <v>616743</v>
      </c>
      <c r="C15" s="39">
        <v>78956</v>
      </c>
      <c r="D15" s="39">
        <v>9782</v>
      </c>
      <c r="E15" s="39">
        <v>68641</v>
      </c>
      <c r="F15" s="40">
        <v>66445</v>
      </c>
      <c r="G15"/>
      <c r="H15"/>
      <c r="I15"/>
      <c r="J15"/>
      <c r="K15"/>
      <c r="L15"/>
      <c r="M15"/>
    </row>
    <row r="16" spans="1:13" ht="12.75">
      <c r="A16" s="37">
        <v>1999</v>
      </c>
      <c r="B16" s="38">
        <v>620027</v>
      </c>
      <c r="C16" s="39">
        <v>76992</v>
      </c>
      <c r="D16" s="39">
        <v>11473</v>
      </c>
      <c r="E16" s="39">
        <v>72091</v>
      </c>
      <c r="F16" s="40">
        <v>68828</v>
      </c>
      <c r="G16"/>
      <c r="H16"/>
      <c r="I16"/>
      <c r="J16"/>
      <c r="K16"/>
      <c r="L16"/>
      <c r="M16"/>
    </row>
    <row r="17" spans="1:13" ht="12.75">
      <c r="A17" s="37">
        <v>2000</v>
      </c>
      <c r="B17" s="38">
        <v>684934</v>
      </c>
      <c r="C17" s="39">
        <v>78778</v>
      </c>
      <c r="D17" s="39">
        <v>15147</v>
      </c>
      <c r="E17" s="39">
        <v>70110</v>
      </c>
      <c r="F17" s="40">
        <v>46436</v>
      </c>
      <c r="G17"/>
      <c r="H17"/>
      <c r="I17"/>
      <c r="J17"/>
      <c r="K17"/>
      <c r="L17"/>
      <c r="M17"/>
    </row>
    <row r="18" spans="1:13" ht="12.75">
      <c r="A18" s="37">
        <v>2001</v>
      </c>
      <c r="B18" s="38">
        <v>676047</v>
      </c>
      <c r="C18" s="39">
        <v>65913</v>
      </c>
      <c r="D18" s="39">
        <v>19875</v>
      </c>
      <c r="E18" s="39">
        <v>60940</v>
      </c>
      <c r="F18" s="40">
        <v>63078</v>
      </c>
      <c r="G18"/>
      <c r="H18"/>
      <c r="I18"/>
      <c r="J18"/>
      <c r="K18"/>
      <c r="L18"/>
      <c r="M18"/>
    </row>
    <row r="19" spans="1:13" ht="12.75">
      <c r="A19" s="37">
        <v>2002</v>
      </c>
      <c r="B19" s="38">
        <v>650849</v>
      </c>
      <c r="C19" s="39">
        <v>67182</v>
      </c>
      <c r="D19" s="39">
        <v>30091</v>
      </c>
      <c r="E19" s="39">
        <v>65162</v>
      </c>
      <c r="F19" s="40">
        <v>66867</v>
      </c>
      <c r="G19"/>
      <c r="H19"/>
      <c r="I19"/>
      <c r="J19"/>
      <c r="K19"/>
      <c r="L19"/>
      <c r="M19"/>
    </row>
    <row r="20" spans="1:13" ht="12.75">
      <c r="A20" s="37">
        <v>2003</v>
      </c>
      <c r="B20" s="38">
        <v>710443</v>
      </c>
      <c r="C20" s="39">
        <v>66203</v>
      </c>
      <c r="D20" s="39">
        <v>33038</v>
      </c>
      <c r="E20" s="39">
        <v>65300</v>
      </c>
      <c r="F20" s="40">
        <v>70608</v>
      </c>
      <c r="G20"/>
      <c r="H20"/>
      <c r="I20"/>
      <c r="J20"/>
      <c r="K20"/>
      <c r="L20"/>
      <c r="M20"/>
    </row>
    <row r="21" spans="1:13" ht="12.75">
      <c r="A21" s="37">
        <v>2004</v>
      </c>
      <c r="B21" s="38">
        <v>880286</v>
      </c>
      <c r="C21" s="39">
        <v>80448</v>
      </c>
      <c r="D21" s="39">
        <v>45679</v>
      </c>
      <c r="E21" s="39">
        <v>78143</v>
      </c>
      <c r="F21" s="40">
        <v>98752</v>
      </c>
      <c r="G21"/>
      <c r="H21"/>
      <c r="I21"/>
      <c r="J21"/>
      <c r="K21"/>
      <c r="L21"/>
      <c r="M21"/>
    </row>
    <row r="22" spans="1:13" ht="12.75">
      <c r="A22" s="37">
        <v>2005</v>
      </c>
      <c r="B22" s="38">
        <v>941151</v>
      </c>
      <c r="C22" s="39">
        <v>90803</v>
      </c>
      <c r="D22" s="39">
        <v>50406</v>
      </c>
      <c r="E22" s="39">
        <v>86377</v>
      </c>
      <c r="F22" s="40">
        <v>109006</v>
      </c>
      <c r="G22"/>
      <c r="H22"/>
      <c r="I22"/>
      <c r="J22"/>
      <c r="K22"/>
      <c r="L22"/>
      <c r="M22"/>
    </row>
    <row r="23" spans="1:13" ht="12.75">
      <c r="A23" s="37">
        <v>2006</v>
      </c>
      <c r="B23" s="38">
        <v>929361</v>
      </c>
      <c r="C23" s="39">
        <v>87012</v>
      </c>
      <c r="D23" s="39">
        <v>51202</v>
      </c>
      <c r="E23" s="39">
        <v>89332</v>
      </c>
      <c r="F23" s="40">
        <v>106246</v>
      </c>
      <c r="G23"/>
      <c r="H23"/>
      <c r="I23"/>
      <c r="J23"/>
      <c r="K23"/>
      <c r="L23"/>
      <c r="M23"/>
    </row>
    <row r="24" spans="1:13" ht="12.75">
      <c r="A24" s="37">
        <v>2007</v>
      </c>
      <c r="B24" s="38">
        <v>977866</v>
      </c>
      <c r="C24" s="39">
        <v>92384</v>
      </c>
      <c r="D24" s="39">
        <v>57926</v>
      </c>
      <c r="E24" s="39">
        <v>95975</v>
      </c>
      <c r="F24" s="40">
        <v>97434</v>
      </c>
      <c r="G24"/>
      <c r="H24"/>
      <c r="I24"/>
      <c r="J24"/>
      <c r="K24"/>
      <c r="L24"/>
      <c r="M24"/>
    </row>
    <row r="25" spans="1:13" ht="12.75">
      <c r="A25" s="37">
        <v>2008</v>
      </c>
      <c r="B25" s="38">
        <v>949624</v>
      </c>
      <c r="C25" s="39">
        <v>93319</v>
      </c>
      <c r="D25" s="39">
        <v>58885</v>
      </c>
      <c r="E25" s="39">
        <v>93071</v>
      </c>
      <c r="F25" s="40">
        <v>99346</v>
      </c>
      <c r="G25"/>
      <c r="H25"/>
      <c r="I25"/>
      <c r="J25"/>
      <c r="K25"/>
      <c r="L25"/>
      <c r="M25"/>
    </row>
    <row r="26" spans="1:13" ht="12.75">
      <c r="A26" s="37">
        <v>2009</v>
      </c>
      <c r="B26" s="38">
        <v>944277</v>
      </c>
      <c r="C26" s="39">
        <v>88050</v>
      </c>
      <c r="D26" s="39">
        <v>56289</v>
      </c>
      <c r="E26" s="39">
        <v>87397</v>
      </c>
      <c r="F26" s="40">
        <v>92283</v>
      </c>
      <c r="G26"/>
      <c r="H26"/>
      <c r="I26"/>
      <c r="J26"/>
      <c r="K26"/>
      <c r="L26"/>
      <c r="M26"/>
    </row>
    <row r="27" spans="1:13" ht="12.75">
      <c r="A27" s="37" t="s">
        <v>8</v>
      </c>
      <c r="B27" s="38">
        <v>957624</v>
      </c>
      <c r="C27" s="39">
        <v>92563</v>
      </c>
      <c r="D27" s="39">
        <v>60760</v>
      </c>
      <c r="E27" s="39">
        <v>87325</v>
      </c>
      <c r="F27" s="40">
        <v>98052</v>
      </c>
      <c r="G27"/>
      <c r="H27"/>
      <c r="I27"/>
      <c r="J27"/>
      <c r="K27"/>
      <c r="L27"/>
      <c r="M27"/>
    </row>
    <row r="28" spans="1:13" ht="12.75">
      <c r="A28" s="37" t="s">
        <v>9</v>
      </c>
      <c r="B28" s="38">
        <v>984927</v>
      </c>
      <c r="C28" s="39">
        <v>95011</v>
      </c>
      <c r="D28" s="39">
        <v>67268</v>
      </c>
      <c r="E28" s="39">
        <v>89161</v>
      </c>
      <c r="F28" s="40">
        <v>101419</v>
      </c>
      <c r="G28"/>
      <c r="H28"/>
      <c r="I28"/>
      <c r="J28"/>
      <c r="K28"/>
      <c r="L28"/>
      <c r="M28"/>
    </row>
    <row r="29" spans="1:13" ht="12.75">
      <c r="A29" s="37" t="s">
        <v>10</v>
      </c>
      <c r="B29" s="38">
        <v>1023962</v>
      </c>
      <c r="C29" s="39">
        <v>100070</v>
      </c>
      <c r="D29" s="39">
        <v>70669</v>
      </c>
      <c r="E29" s="39">
        <v>92757</v>
      </c>
      <c r="F29" s="40">
        <v>104776</v>
      </c>
      <c r="G29"/>
      <c r="H29"/>
      <c r="I29"/>
      <c r="J29"/>
      <c r="K29"/>
      <c r="L29"/>
      <c r="M29"/>
    </row>
    <row r="30" spans="1:14" ht="12.75">
      <c r="A30" s="37" t="s">
        <v>11</v>
      </c>
      <c r="B30" s="38">
        <v>1054901</v>
      </c>
      <c r="C30" s="39">
        <v>103840</v>
      </c>
      <c r="D30" s="39">
        <v>73772</v>
      </c>
      <c r="E30" s="39">
        <v>95809</v>
      </c>
      <c r="F30" s="40">
        <v>107822</v>
      </c>
      <c r="G30"/>
      <c r="H30"/>
      <c r="I30"/>
      <c r="J30"/>
      <c r="K30"/>
      <c r="L30"/>
      <c r="M30"/>
      <c r="N30" s="13"/>
    </row>
    <row r="31" spans="1:14" ht="12.75">
      <c r="A31" s="37" t="s">
        <v>12</v>
      </c>
      <c r="B31" s="38">
        <v>1086251</v>
      </c>
      <c r="C31" s="39">
        <v>106168</v>
      </c>
      <c r="D31" s="39">
        <v>76825</v>
      </c>
      <c r="E31" s="39">
        <v>98595</v>
      </c>
      <c r="F31" s="40">
        <v>110642</v>
      </c>
      <c r="G31"/>
      <c r="H31"/>
      <c r="I31"/>
      <c r="J31"/>
      <c r="K31"/>
      <c r="L31"/>
      <c r="M31"/>
      <c r="N31" s="13"/>
    </row>
    <row r="32" spans="1:14" ht="12.75">
      <c r="A32" s="37" t="s">
        <v>27</v>
      </c>
      <c r="B32" s="38">
        <v>1116830</v>
      </c>
      <c r="C32" s="39">
        <v>108218</v>
      </c>
      <c r="D32" s="39">
        <v>79725</v>
      </c>
      <c r="E32" s="39">
        <v>101444</v>
      </c>
      <c r="F32" s="40">
        <v>113270</v>
      </c>
      <c r="G32"/>
      <c r="H32"/>
      <c r="I32"/>
      <c r="J32"/>
      <c r="K32"/>
      <c r="L32"/>
      <c r="M32"/>
      <c r="N32" s="13"/>
    </row>
    <row r="33" spans="1:14" ht="12.75">
      <c r="A33" s="58" t="s">
        <v>32</v>
      </c>
      <c r="B33" s="59">
        <v>1147951</v>
      </c>
      <c r="C33" s="60">
        <v>110136</v>
      </c>
      <c r="D33" s="60">
        <v>82263</v>
      </c>
      <c r="E33" s="60">
        <v>104123</v>
      </c>
      <c r="F33" s="61">
        <v>116015</v>
      </c>
      <c r="G33"/>
      <c r="H33"/>
      <c r="I33"/>
      <c r="J33"/>
      <c r="K33"/>
      <c r="L33"/>
      <c r="M33"/>
      <c r="N33" s="13"/>
    </row>
    <row r="34" spans="1:14" ht="12.75">
      <c r="A34"/>
      <c r="B34"/>
      <c r="C34"/>
      <c r="D34"/>
      <c r="E34"/>
      <c r="F34"/>
      <c r="G34"/>
      <c r="H34"/>
      <c r="I34"/>
      <c r="J34"/>
      <c r="K34"/>
      <c r="L34"/>
      <c r="M34"/>
      <c r="N34" s="13"/>
    </row>
    <row r="35" spans="1:14" ht="12.75">
      <c r="A35"/>
      <c r="B35"/>
      <c r="C35"/>
      <c r="D35"/>
      <c r="E35"/>
      <c r="F35"/>
      <c r="G35"/>
      <c r="H35"/>
      <c r="I35"/>
      <c r="J35"/>
      <c r="K35"/>
      <c r="L35"/>
      <c r="M35"/>
      <c r="N35" s="13"/>
    </row>
    <row r="36" spans="1:14" ht="12.75">
      <c r="A36"/>
      <c r="B36"/>
      <c r="C36"/>
      <c r="D36"/>
      <c r="E36"/>
      <c r="F36"/>
      <c r="G36"/>
      <c r="H36"/>
      <c r="I36"/>
      <c r="J36"/>
      <c r="K36"/>
      <c r="L36"/>
      <c r="M36"/>
      <c r="N36" s="13"/>
    </row>
    <row r="37" spans="1:14" ht="12.75">
      <c r="A37"/>
      <c r="B37"/>
      <c r="C37"/>
      <c r="D37"/>
      <c r="E37"/>
      <c r="F37"/>
      <c r="G37"/>
      <c r="H37"/>
      <c r="I37"/>
      <c r="J37"/>
      <c r="K37"/>
      <c r="L37"/>
      <c r="M37"/>
      <c r="N37"/>
    </row>
    <row r="38" spans="1:14" ht="12.75">
      <c r="A38"/>
      <c r="B38"/>
      <c r="C38"/>
      <c r="D38"/>
      <c r="E38"/>
      <c r="F38"/>
      <c r="G38"/>
      <c r="H38"/>
      <c r="I38"/>
      <c r="J38"/>
      <c r="K38"/>
      <c r="L38"/>
      <c r="M38"/>
      <c r="N38"/>
    </row>
    <row r="39" spans="1:14" ht="12.75">
      <c r="A39"/>
      <c r="B39"/>
      <c r="C39"/>
      <c r="D39"/>
      <c r="E39"/>
      <c r="F39"/>
      <c r="G39"/>
      <c r="H39"/>
      <c r="I39"/>
      <c r="J39"/>
      <c r="K39"/>
      <c r="L39"/>
      <c r="M39"/>
      <c r="N39"/>
    </row>
    <row r="40" spans="1:14" ht="12.75">
      <c r="A40"/>
      <c r="B40"/>
      <c r="C40"/>
      <c r="D40"/>
      <c r="E40"/>
      <c r="F40"/>
      <c r="G40"/>
      <c r="H40"/>
      <c r="I40"/>
      <c r="J40"/>
      <c r="K40"/>
      <c r="L40"/>
      <c r="M40"/>
      <c r="N40"/>
    </row>
    <row r="41" spans="1:14" ht="12.75">
      <c r="A41"/>
      <c r="B41"/>
      <c r="C41"/>
      <c r="D41"/>
      <c r="E41"/>
      <c r="F41"/>
      <c r="G41"/>
      <c r="H41"/>
      <c r="I41"/>
      <c r="J41"/>
      <c r="K41"/>
      <c r="L41"/>
      <c r="M41"/>
      <c r="N41"/>
    </row>
    <row r="42" spans="1:14" ht="12.75">
      <c r="A42"/>
      <c r="B42"/>
      <c r="C42"/>
      <c r="D42"/>
      <c r="E42"/>
      <c r="F42"/>
      <c r="G42"/>
      <c r="H42"/>
      <c r="I42"/>
      <c r="J42"/>
      <c r="K42"/>
      <c r="L42"/>
      <c r="M42"/>
      <c r="N4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Covec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Michael Chan</cp:lastModifiedBy>
  <cp:lastPrinted>2010-06-30T00:12:39Z</cp:lastPrinted>
  <dcterms:created xsi:type="dcterms:W3CDTF">2008-07-18T02:56:32Z</dcterms:created>
  <dcterms:modified xsi:type="dcterms:W3CDTF">2010-06-30T03:03:49Z</dcterms:modified>
  <cp:category/>
  <cp:version/>
  <cp:contentType/>
  <cp:contentStatus/>
</cp:coreProperties>
</file>