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570" windowHeight="7755" activeTab="3"/>
  </bookViews>
  <sheets>
    <sheet name="Notes" sheetId="1" r:id="rId1"/>
    <sheet name="Table 1 - Summary" sheetId="2" r:id="rId2"/>
    <sheet name="Table 2 - Purpose" sheetId="3" r:id="rId3"/>
    <sheet name="Chart2-purpose" sheetId="4" r:id="rId4"/>
    <sheet name="TC2-purpose" sheetId="5" state="hidden" r:id="rId5"/>
  </sheets>
  <externalReferences>
    <externalReference r:id="rId9"/>
    <externalReference r:id="rId10"/>
  </externalReferences>
  <definedNames>
    <definedName name="DATES">#REF!</definedName>
    <definedName name="DES">#REF!</definedName>
    <definedName name="IDS">#REF!</definedName>
    <definedName name="JJJ">#REF!</definedName>
    <definedName name="OBS">#REF!</definedName>
    <definedName name="UNITS">#REF!</definedName>
  </definedNames>
  <calcPr fullCalcOnLoad="1"/>
  <pivotCaches>
    <pivotCache cacheId="12" r:id="rId6"/>
  </pivotCaches>
</workbook>
</file>

<file path=xl/sharedStrings.xml><?xml version="1.0" encoding="utf-8"?>
<sst xmlns="http://schemas.openxmlformats.org/spreadsheetml/2006/main" count="82" uniqueCount="46">
  <si>
    <t>Measure</t>
  </si>
  <si>
    <t>Purpose</t>
  </si>
  <si>
    <t>Year</t>
  </si>
  <si>
    <t>Visitor Nights</t>
  </si>
  <si>
    <t>Table 1</t>
  </si>
  <si>
    <t>Holiday</t>
  </si>
  <si>
    <t>VFR</t>
  </si>
  <si>
    <t>Business</t>
  </si>
  <si>
    <t>Education</t>
  </si>
  <si>
    <t>Other</t>
  </si>
  <si>
    <t>2010f</t>
  </si>
  <si>
    <t>2011f</t>
  </si>
  <si>
    <t>2012f</t>
  </si>
  <si>
    <t>2013f</t>
  </si>
  <si>
    <t>2014f</t>
  </si>
  <si>
    <t>Change</t>
  </si>
  <si>
    <t>Total</t>
  </si>
  <si>
    <t>Annual</t>
  </si>
  <si>
    <t>Average Nights per Trip</t>
  </si>
  <si>
    <t>Day Trips</t>
  </si>
  <si>
    <t>Overnight Trips</t>
  </si>
  <si>
    <t>Total Trips</t>
  </si>
  <si>
    <t>2015f</t>
  </si>
  <si>
    <t xml:space="preserve">Excel 2007 Users: </t>
  </si>
  <si>
    <t xml:space="preserve"> </t>
  </si>
  <si>
    <t>1. Use the PC mouse and click on the chart.</t>
  </si>
  <si>
    <t>3. The PivotChart Filter pane will appear as shown in the illustration below.</t>
  </si>
  <si>
    <t>Annual Change</t>
  </si>
  <si>
    <t>Overnight Spend ($NZm)</t>
  </si>
  <si>
    <t>Day Spend ($NZm)</t>
  </si>
  <si>
    <t>Total Spend ($NZm)</t>
  </si>
  <si>
    <t>Average Spend per Overnight Trip ($NZ)</t>
  </si>
  <si>
    <t>Average Spend per Day Trip ($NZ)</t>
  </si>
  <si>
    <t>Average Spend per Visitor Night ($NZ)</t>
  </si>
  <si>
    <t>2016f</t>
  </si>
  <si>
    <t>Forecasts of Domestic Tourism Activity in New Zealand 2010-2016</t>
  </si>
  <si>
    <r>
      <t>Viewing Data:</t>
    </r>
    <r>
      <rPr>
        <sz val="10"/>
        <rFont val="Arial"/>
        <family val="2"/>
      </rPr>
      <t xml:space="preserve"> If you want to view the data in a different way you can drag and drop the variables to alter the dimensions of the pivot table or graph.  To do this simply click on the variable you want to move and drag it to the area of the table you want to shift it to.  For example, if you want to view </t>
    </r>
    <r>
      <rPr>
        <b/>
        <sz val="10"/>
        <rFont val="Arial"/>
        <family val="2"/>
      </rPr>
      <t>Purpose</t>
    </r>
    <r>
      <rPr>
        <sz val="10"/>
        <rFont val="Arial"/>
        <family val="2"/>
      </rPr>
      <t xml:space="preserve"> as a drop down box and Measure as the column headings in your table then click and drag the cell labelled </t>
    </r>
    <r>
      <rPr>
        <b/>
        <sz val="10"/>
        <rFont val="Arial"/>
        <family val="2"/>
      </rPr>
      <t>Purpose</t>
    </r>
    <r>
      <rPr>
        <sz val="10"/>
        <rFont val="Arial"/>
        <family val="2"/>
      </rPr>
      <t xml:space="preserve"> up into the drop down box area and click and drag the </t>
    </r>
    <r>
      <rPr>
        <b/>
        <sz val="10"/>
        <rFont val="Arial"/>
        <family val="2"/>
      </rPr>
      <t>Measure</t>
    </r>
    <r>
      <rPr>
        <sz val="10"/>
        <rFont val="Arial"/>
        <family val="2"/>
      </rPr>
      <t xml:space="preserve"> cell down to the column heading area.  You can drag and drop variables in both pivot tables and graphs.</t>
    </r>
  </si>
  <si>
    <r>
      <t xml:space="preserve">2. At the tool bar (on top of the screen), click: </t>
    </r>
    <r>
      <rPr>
        <sz val="10"/>
        <color indexed="12"/>
        <rFont val="Arial"/>
        <family val="2"/>
      </rPr>
      <t xml:space="preserve">PivotChart Tools </t>
    </r>
    <r>
      <rPr>
        <sz val="10"/>
        <rFont val="Arial"/>
        <family val="2"/>
      </rPr>
      <t>&gt;&gt;&gt;</t>
    </r>
    <r>
      <rPr>
        <sz val="10"/>
        <color indexed="12"/>
        <rFont val="Arial"/>
        <family val="2"/>
      </rPr>
      <t xml:space="preserve"> Analyze</t>
    </r>
    <r>
      <rPr>
        <sz val="10"/>
        <rFont val="Arial"/>
        <family val="2"/>
      </rPr>
      <t xml:space="preserve"> &gt;&gt;&gt; </t>
    </r>
    <r>
      <rPr>
        <sz val="10"/>
        <color indexed="12"/>
        <rFont val="Arial"/>
        <family val="2"/>
      </rPr>
      <t>PivotChart Filter</t>
    </r>
    <r>
      <rPr>
        <sz val="10"/>
        <rFont val="Arial"/>
        <family val="2"/>
      </rPr>
      <t>.</t>
    </r>
  </si>
  <si>
    <t>Forecasts of Domestic Tourism Activity in New Zealand by Travel Purpose 2010-2016</t>
  </si>
  <si>
    <r>
      <t>Domestic Tourism Data:</t>
    </r>
    <r>
      <rPr>
        <sz val="10"/>
        <rFont val="Arial"/>
        <family val="2"/>
      </rPr>
      <t xml:space="preserve"> The historical data (calendar years 2004-2009) are derived from the Domestic Travel Survey (DTS) and have been adjusted to include travellers of all ages (under 15 and 15+ years).</t>
    </r>
  </si>
  <si>
    <r>
      <t xml:space="preserve">    &lt;&lt;&lt;&lt; Do not use </t>
    </r>
    <r>
      <rPr>
        <b/>
        <sz val="8"/>
        <color indexed="19"/>
        <rFont val="Arial"/>
        <family val="2"/>
      </rPr>
      <t xml:space="preserve">(All) </t>
    </r>
    <r>
      <rPr>
        <sz val="8"/>
        <color indexed="19"/>
        <rFont val="Arial"/>
        <family val="2"/>
      </rPr>
      <t>in the drop down box as it will combine all measures together</t>
    </r>
  </si>
  <si>
    <t xml:space="preserve">The Ministry of Tourism Pivot Tables and Pivot Charts have been created in Excel 2003. 
If you use Excel 2007 you will notice the Chart drop-down menus (or filters) do not automatically appear on the screen. </t>
  </si>
  <si>
    <t>To turn on your Pivot Chart filters as follows:</t>
  </si>
  <si>
    <t>Notes:</t>
  </si>
  <si>
    <r>
      <t xml:space="preserve">    &lt;&lt;&lt;&lt; Do not use </t>
    </r>
    <r>
      <rPr>
        <b/>
        <sz val="8"/>
        <color indexed="19"/>
        <rFont val="Arial"/>
        <family val="2"/>
      </rPr>
      <t xml:space="preserve">(All) </t>
    </r>
    <r>
      <rPr>
        <sz val="8"/>
        <color indexed="19"/>
        <rFont val="Arial"/>
        <family val="2"/>
      </rPr>
      <t>in the drop-down box as it will combine all measures together</t>
    </r>
  </si>
  <si>
    <r>
      <t xml:space="preserve">   &lt;&lt;&lt;&lt; Do not use </t>
    </r>
    <r>
      <rPr>
        <b/>
        <sz val="8"/>
        <color indexed="19"/>
        <rFont val="Arial"/>
        <family val="2"/>
      </rPr>
      <t xml:space="preserve">(All) </t>
    </r>
    <r>
      <rPr>
        <sz val="8"/>
        <color indexed="19"/>
        <rFont val="Arial"/>
        <family val="2"/>
      </rPr>
      <t>in the drop-down box as it will create a double count</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</si>
</sst>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
    <numFmt numFmtId="174" formatCode="_-* #,##0.0_-;\-* #,##0.0_-;_-* &quot;-&quot;??_-;_-@_-"/>
    <numFmt numFmtId="175" formatCode="0.0%"/>
    <numFmt numFmtId="176" formatCode="#,##0.0"/>
    <numFmt numFmtId="177" formatCode="#,##0.00_ ;\-#,##0.00\ "/>
    <numFmt numFmtId="178" formatCode="0.000"/>
    <numFmt numFmtId="179" formatCode="_-* #,##0.000_-;\-* #,##0.000_-;_-* &quot;-&quot;??_-;_-@_-"/>
    <numFmt numFmtId="180" formatCode="_-* #,##0.0000_-;\-* #,##0.0000_-;_-* &quot;-&quot;??_-;_-@_-"/>
    <numFmt numFmtId="181" formatCode="#,##0\ "/>
    <numFmt numFmtId="182" formatCode="0.0000"/>
    <numFmt numFmtId="183" formatCode="0.000%"/>
    <numFmt numFmtId="184" formatCode="0.000000"/>
    <numFmt numFmtId="185" formatCode="0.00000"/>
    <numFmt numFmtId="186" formatCode="0.000000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5"/>
      <name val="Cambria"/>
      <family val="2"/>
    </font>
    <font>
      <b/>
      <sz val="11"/>
      <color indexed="8"/>
      <name val="Calibri"/>
      <family val="2"/>
    </font>
    <font>
      <sz val="11"/>
      <color indexed="10"/>
      <name val="Calibri"/>
      <family val="2"/>
    </font>
    <font>
      <sz val="8"/>
      <name val="Arial"/>
      <family val="2"/>
    </font>
    <font>
      <b/>
      <sz val="10"/>
      <name val="Arial"/>
      <family val="2"/>
    </font>
    <font>
      <sz val="8"/>
      <name val="Tahoma"/>
      <family val="2"/>
    </font>
    <font>
      <b/>
      <sz val="10"/>
      <color indexed="10"/>
      <name val="Arial"/>
      <family val="2"/>
    </font>
    <font>
      <b/>
      <sz val="10"/>
      <color indexed="12"/>
      <name val="Arial"/>
      <family val="2"/>
    </font>
    <font>
      <sz val="10"/>
      <color indexed="12"/>
      <name val="Arial"/>
      <family val="2"/>
    </font>
    <font>
      <sz val="8"/>
      <color indexed="9"/>
      <name val="Arial"/>
      <family val="2"/>
    </font>
    <font>
      <b/>
      <sz val="8"/>
      <name val="Arial"/>
      <family val="2"/>
    </font>
    <font>
      <b/>
      <sz val="12"/>
      <color indexed="35"/>
      <name val="Arial"/>
      <family val="2"/>
    </font>
    <font>
      <b/>
      <sz val="14"/>
      <color indexed="35"/>
      <name val="Arial"/>
      <family val="2"/>
    </font>
    <font>
      <sz val="8"/>
      <color indexed="19"/>
      <name val="Arial"/>
      <family val="2"/>
    </font>
    <font>
      <b/>
      <sz val="8"/>
      <color indexed="19"/>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3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6"/>
      </bottom>
    </border>
    <border>
      <left>
        <color indexed="63"/>
      </left>
      <right>
        <color indexed="63"/>
      </right>
      <top>
        <color indexed="63"/>
      </top>
      <bottom style="medium">
        <color indexed="2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26"/>
      </top>
      <bottom style="double">
        <color indexed="26"/>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4" fillId="2" borderId="1" applyNumberFormat="0" applyAlignment="0" applyProtection="0"/>
    <xf numFmtId="0" fontId="5"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5"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5" applyNumberFormat="0" applyFill="0" applyAlignment="0" applyProtection="0"/>
    <xf numFmtId="0" fontId="15"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0" fontId="16" fillId="2" borderId="7"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23" fillId="0" borderId="0" xfId="0" applyFont="1" applyAlignment="1">
      <alignment vertical="center" wrapText="1"/>
    </xf>
    <xf numFmtId="0" fontId="23" fillId="0" borderId="0" xfId="0" applyFont="1" applyAlignment="1">
      <alignment wrapText="1"/>
    </xf>
    <xf numFmtId="0" fontId="2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5" fillId="0" borderId="0" xfId="0" applyFont="1" applyAlignment="1">
      <alignment horizontal="left"/>
    </xf>
    <xf numFmtId="0" fontId="20" fillId="0" borderId="0" xfId="0" applyFont="1" applyAlignment="1">
      <alignment/>
    </xf>
    <xf numFmtId="0" fontId="20" fillId="0" borderId="9" xfId="0" applyFont="1" applyBorder="1" applyAlignment="1">
      <alignment/>
    </xf>
    <xf numFmtId="0" fontId="20" fillId="0" borderId="1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10" xfId="0" applyFont="1" applyBorder="1" applyAlignment="1">
      <alignment vertical="center" wrapText="1"/>
    </xf>
    <xf numFmtId="0" fontId="20" fillId="0" borderId="0" xfId="0" applyFont="1" applyAlignment="1">
      <alignment vertical="center" wrapText="1"/>
    </xf>
    <xf numFmtId="0" fontId="20" fillId="0" borderId="10" xfId="0" applyFont="1" applyBorder="1" applyAlignment="1">
      <alignment horizontal="left"/>
    </xf>
    <xf numFmtId="3" fontId="20" fillId="0" borderId="10" xfId="0" applyNumberFormat="1" applyFont="1" applyBorder="1" applyAlignment="1">
      <alignment/>
    </xf>
    <xf numFmtId="3" fontId="20" fillId="0" borderId="13" xfId="0" applyNumberFormat="1" applyFont="1" applyBorder="1" applyAlignment="1">
      <alignment/>
    </xf>
    <xf numFmtId="3" fontId="20" fillId="0" borderId="14" xfId="0" applyNumberFormat="1" applyFont="1" applyBorder="1" applyAlignment="1">
      <alignment/>
    </xf>
    <xf numFmtId="0" fontId="20" fillId="0" borderId="15" xfId="0" applyFont="1" applyBorder="1" applyAlignment="1">
      <alignment horizontal="left"/>
    </xf>
    <xf numFmtId="3" fontId="20" fillId="0" borderId="15" xfId="0" applyNumberFormat="1" applyFont="1" applyBorder="1" applyAlignment="1">
      <alignment/>
    </xf>
    <xf numFmtId="3" fontId="20" fillId="0" borderId="0" xfId="0" applyNumberFormat="1" applyFont="1" applyAlignment="1">
      <alignment/>
    </xf>
    <xf numFmtId="3" fontId="20" fillId="0" borderId="16" xfId="0" applyNumberFormat="1" applyFont="1" applyBorder="1" applyAlignment="1">
      <alignment/>
    </xf>
    <xf numFmtId="0" fontId="20" fillId="16" borderId="15" xfId="0" applyFont="1" applyFill="1" applyBorder="1" applyAlignment="1">
      <alignment horizontal="left"/>
    </xf>
    <xf numFmtId="3" fontId="20" fillId="16" borderId="15" xfId="0" applyNumberFormat="1" applyFont="1" applyFill="1" applyBorder="1" applyAlignment="1">
      <alignment/>
    </xf>
    <xf numFmtId="3" fontId="20" fillId="16" borderId="0" xfId="0" applyNumberFormat="1" applyFont="1" applyFill="1" applyAlignment="1">
      <alignment/>
    </xf>
    <xf numFmtId="3" fontId="20" fillId="16" borderId="16" xfId="0" applyNumberFormat="1" applyFont="1" applyFill="1" applyBorder="1" applyAlignment="1">
      <alignment/>
    </xf>
    <xf numFmtId="0" fontId="20" fillId="16" borderId="17" xfId="0" applyFont="1" applyFill="1" applyBorder="1" applyAlignment="1">
      <alignment horizontal="left"/>
    </xf>
    <xf numFmtId="3" fontId="20" fillId="16" borderId="17" xfId="0" applyNumberFormat="1" applyFont="1" applyFill="1" applyBorder="1" applyAlignment="1">
      <alignment/>
    </xf>
    <xf numFmtId="3" fontId="20" fillId="16" borderId="18" xfId="0" applyNumberFormat="1" applyFont="1" applyFill="1" applyBorder="1" applyAlignment="1">
      <alignment/>
    </xf>
    <xf numFmtId="3" fontId="20" fillId="16" borderId="19" xfId="0" applyNumberFormat="1" applyFont="1" applyFill="1" applyBorder="1" applyAlignment="1">
      <alignment/>
    </xf>
    <xf numFmtId="0" fontId="27" fillId="0" borderId="0" xfId="0" applyFont="1" applyAlignment="1">
      <alignment/>
    </xf>
    <xf numFmtId="3" fontId="20" fillId="16" borderId="20" xfId="0" applyNumberFormat="1" applyFont="1" applyFill="1" applyBorder="1" applyAlignment="1">
      <alignment/>
    </xf>
    <xf numFmtId="3" fontId="20" fillId="16" borderId="21" xfId="0" applyNumberFormat="1" applyFont="1" applyFill="1" applyBorder="1" applyAlignment="1">
      <alignment/>
    </xf>
    <xf numFmtId="3" fontId="20" fillId="16" borderId="22" xfId="0" applyNumberFormat="1" applyFont="1" applyFill="1" applyBorder="1" applyAlignment="1">
      <alignment/>
    </xf>
    <xf numFmtId="3" fontId="20" fillId="16" borderId="23" xfId="0" applyNumberFormat="1" applyFont="1" applyFill="1" applyBorder="1" applyAlignment="1">
      <alignment/>
    </xf>
    <xf numFmtId="175" fontId="20" fillId="16" borderId="0" xfId="104" applyNumberFormat="1" applyFont="1" applyFill="1" applyBorder="1" applyAlignment="1">
      <alignment/>
    </xf>
    <xf numFmtId="175" fontId="20" fillId="16" borderId="24" xfId="104" applyNumberFormat="1" applyFont="1" applyFill="1" applyBorder="1" applyAlignment="1">
      <alignment/>
    </xf>
    <xf numFmtId="3" fontId="20" fillId="16" borderId="25" xfId="0" applyNumberFormat="1" applyFont="1" applyFill="1" applyBorder="1" applyAlignment="1">
      <alignment/>
    </xf>
    <xf numFmtId="175" fontId="20" fillId="16" borderId="26" xfId="104" applyNumberFormat="1" applyFont="1" applyFill="1" applyBorder="1" applyAlignment="1">
      <alignment/>
    </xf>
    <xf numFmtId="175" fontId="20" fillId="16" borderId="27" xfId="104" applyNumberFormat="1" applyFont="1" applyFill="1" applyBorder="1" applyAlignment="1">
      <alignment/>
    </xf>
    <xf numFmtId="0" fontId="28" fillId="0" borderId="0" xfId="0" applyFont="1" applyFill="1" applyAlignment="1">
      <alignment/>
    </xf>
    <xf numFmtId="0" fontId="20" fillId="0" borderId="0" xfId="0" applyFont="1" applyFill="1" applyAlignment="1">
      <alignment/>
    </xf>
    <xf numFmtId="0" fontId="26" fillId="2" borderId="0" xfId="0" applyFont="1" applyFill="1" applyAlignment="1">
      <alignment/>
    </xf>
    <xf numFmtId="0" fontId="20" fillId="2" borderId="0" xfId="0" applyFont="1" applyFill="1" applyAlignment="1">
      <alignment/>
    </xf>
    <xf numFmtId="0" fontId="20" fillId="0" borderId="28" xfId="0" applyFont="1" applyBorder="1" applyAlignment="1">
      <alignment/>
    </xf>
    <xf numFmtId="175" fontId="20" fillId="0" borderId="28" xfId="104" applyNumberFormat="1" applyFont="1" applyBorder="1" applyAlignment="1">
      <alignment/>
    </xf>
    <xf numFmtId="175" fontId="20" fillId="16" borderId="28" xfId="104" applyNumberFormat="1" applyFont="1" applyFill="1" applyBorder="1" applyAlignment="1">
      <alignment/>
    </xf>
    <xf numFmtId="175" fontId="20" fillId="16" borderId="29" xfId="104" applyNumberFormat="1" applyFont="1" applyFill="1" applyBorder="1" applyAlignment="1">
      <alignment/>
    </xf>
    <xf numFmtId="0" fontId="20" fillId="0" borderId="9" xfId="0" applyFont="1" applyBorder="1" applyAlignment="1">
      <alignment horizontal="left"/>
    </xf>
    <xf numFmtId="0" fontId="20" fillId="0" borderId="10" xfId="0" applyFont="1" applyBorder="1" applyAlignment="1">
      <alignment horizontal="right" vertical="center" wrapText="1"/>
    </xf>
    <xf numFmtId="0" fontId="20" fillId="0" borderId="13" xfId="0" applyFont="1" applyBorder="1" applyAlignment="1">
      <alignment horizontal="right" vertical="center" wrapText="1"/>
    </xf>
    <xf numFmtId="0" fontId="20" fillId="0" borderId="14" xfId="0" applyFont="1" applyBorder="1" applyAlignment="1">
      <alignment horizontal="right" vertical="center" wrapText="1"/>
    </xf>
    <xf numFmtId="4" fontId="20" fillId="0" borderId="13" xfId="0" applyNumberFormat="1" applyFont="1" applyBorder="1" applyAlignment="1">
      <alignment/>
    </xf>
    <xf numFmtId="4" fontId="20" fillId="0" borderId="0" xfId="0" applyNumberFormat="1" applyFont="1" applyAlignment="1">
      <alignment/>
    </xf>
    <xf numFmtId="4" fontId="20" fillId="16" borderId="0" xfId="0" applyNumberFormat="1" applyFont="1" applyFill="1" applyAlignment="1">
      <alignment/>
    </xf>
    <xf numFmtId="4" fontId="20" fillId="16" borderId="18" xfId="0" applyNumberFormat="1" applyFont="1" applyFill="1" applyBorder="1" applyAlignment="1">
      <alignment/>
    </xf>
    <xf numFmtId="3" fontId="20" fillId="16" borderId="30" xfId="0" applyNumberFormat="1" applyFont="1" applyFill="1" applyBorder="1" applyAlignment="1">
      <alignment/>
    </xf>
    <xf numFmtId="3" fontId="20" fillId="16" borderId="28" xfId="0" applyNumberFormat="1" applyFont="1" applyFill="1" applyBorder="1" applyAlignment="1">
      <alignment/>
    </xf>
    <xf numFmtId="3" fontId="20" fillId="16" borderId="29" xfId="0" applyNumberFormat="1" applyFont="1" applyFill="1" applyBorder="1" applyAlignment="1">
      <alignment/>
    </xf>
    <xf numFmtId="0" fontId="30" fillId="0" borderId="0" xfId="0" applyFont="1" applyAlignment="1">
      <alignment/>
    </xf>
    <xf numFmtId="0" fontId="20" fillId="0" borderId="9" xfId="0" applyFont="1" applyBorder="1" applyAlignment="1">
      <alignment/>
    </xf>
    <xf numFmtId="0" fontId="20" fillId="0" borderId="9" xfId="0" applyFont="1" applyBorder="1" applyAlignment="1">
      <alignment horizontal="left" vertical="center" wrapText="1"/>
    </xf>
    <xf numFmtId="0" fontId="20" fillId="0" borderId="1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10" xfId="0" applyFont="1" applyBorder="1" applyAlignment="1">
      <alignment vertical="center" wrapText="1"/>
    </xf>
    <xf numFmtId="0" fontId="20" fillId="0" borderId="10" xfId="0" applyFont="1" applyBorder="1" applyAlignment="1">
      <alignment horizontal="right"/>
    </xf>
    <xf numFmtId="0" fontId="20" fillId="0" borderId="13" xfId="0" applyFont="1" applyBorder="1" applyAlignment="1">
      <alignment horizontal="right"/>
    </xf>
    <xf numFmtId="0" fontId="20" fillId="0" borderId="14" xfId="0" applyFont="1" applyBorder="1" applyAlignment="1">
      <alignment horizontal="right"/>
    </xf>
    <xf numFmtId="0" fontId="20" fillId="0" borderId="10" xfId="0" applyFont="1" applyBorder="1" applyAlignment="1">
      <alignment horizontal="left"/>
    </xf>
    <xf numFmtId="3" fontId="20" fillId="0" borderId="10" xfId="0" applyNumberFormat="1" applyFont="1" applyBorder="1" applyAlignment="1">
      <alignment/>
    </xf>
    <xf numFmtId="3" fontId="20" fillId="0" borderId="13" xfId="0" applyNumberFormat="1" applyFont="1" applyBorder="1" applyAlignment="1">
      <alignment/>
    </xf>
    <xf numFmtId="3" fontId="20" fillId="0" borderId="14" xfId="0" applyNumberFormat="1" applyFont="1" applyBorder="1" applyAlignment="1">
      <alignment/>
    </xf>
    <xf numFmtId="0" fontId="20" fillId="0" borderId="15" xfId="0" applyFont="1" applyBorder="1" applyAlignment="1">
      <alignment horizontal="left"/>
    </xf>
    <xf numFmtId="3" fontId="20" fillId="0" borderId="15" xfId="0" applyNumberFormat="1" applyFont="1" applyBorder="1" applyAlignment="1">
      <alignment/>
    </xf>
    <xf numFmtId="3" fontId="20" fillId="0" borderId="0" xfId="0" applyNumberFormat="1" applyFont="1" applyAlignment="1">
      <alignment/>
    </xf>
    <xf numFmtId="3" fontId="20" fillId="0" borderId="16" xfId="0" applyNumberFormat="1" applyFont="1" applyBorder="1" applyAlignment="1">
      <alignment/>
    </xf>
    <xf numFmtId="0" fontId="20" fillId="16" borderId="15" xfId="0" applyFont="1" applyFill="1" applyBorder="1" applyAlignment="1">
      <alignment horizontal="left"/>
    </xf>
    <xf numFmtId="3" fontId="20" fillId="16" borderId="15" xfId="0" applyNumberFormat="1" applyFont="1" applyFill="1" applyBorder="1" applyAlignment="1">
      <alignment/>
    </xf>
    <xf numFmtId="3" fontId="20" fillId="16" borderId="0" xfId="0" applyNumberFormat="1" applyFont="1" applyFill="1" applyAlignment="1">
      <alignment/>
    </xf>
    <xf numFmtId="3" fontId="20" fillId="16" borderId="16" xfId="0" applyNumberFormat="1" applyFont="1" applyFill="1" applyBorder="1" applyAlignment="1">
      <alignment/>
    </xf>
    <xf numFmtId="0" fontId="20" fillId="16" borderId="17" xfId="0" applyFont="1" applyFill="1" applyBorder="1" applyAlignment="1">
      <alignment horizontal="left"/>
    </xf>
    <xf numFmtId="3" fontId="20" fillId="16" borderId="17" xfId="0" applyNumberFormat="1" applyFont="1" applyFill="1" applyBorder="1" applyAlignment="1">
      <alignment/>
    </xf>
    <xf numFmtId="3" fontId="20" fillId="16" borderId="18" xfId="0" applyNumberFormat="1" applyFont="1" applyFill="1" applyBorder="1" applyAlignment="1">
      <alignment/>
    </xf>
    <xf numFmtId="3" fontId="20" fillId="16" borderId="19" xfId="0" applyNumberFormat="1" applyFont="1" applyFill="1" applyBorder="1" applyAlignment="1">
      <alignment/>
    </xf>
    <xf numFmtId="0" fontId="20" fillId="0" borderId="30" xfId="0" applyFont="1" applyBorder="1" applyAlignment="1">
      <alignment horizontal="right" vertical="center" wrapText="1"/>
    </xf>
    <xf numFmtId="0" fontId="20" fillId="0" borderId="29" xfId="0" applyFont="1" applyBorder="1" applyAlignment="1">
      <alignment horizontal="right" vertical="center" wrapText="1"/>
    </xf>
    <xf numFmtId="0" fontId="23" fillId="2" borderId="0" xfId="0" applyFont="1" applyFill="1" applyAlignment="1">
      <alignment/>
    </xf>
  </cellXfs>
  <cellStyles count="1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14" xfId="62"/>
    <cellStyle name="Normal 15" xfId="63"/>
    <cellStyle name="Normal 16" xfId="64"/>
    <cellStyle name="Normal 17" xfId="65"/>
    <cellStyle name="Normal 18" xfId="66"/>
    <cellStyle name="Normal 19" xfId="67"/>
    <cellStyle name="Normal 2" xfId="68"/>
    <cellStyle name="Normal 20" xfId="69"/>
    <cellStyle name="Normal 21" xfId="70"/>
    <cellStyle name="Normal 22" xfId="71"/>
    <cellStyle name="Normal 23" xfId="72"/>
    <cellStyle name="Normal 24" xfId="73"/>
    <cellStyle name="Normal 25" xfId="74"/>
    <cellStyle name="Normal 26" xfId="75"/>
    <cellStyle name="Normal 27" xfId="76"/>
    <cellStyle name="Normal 28" xfId="77"/>
    <cellStyle name="Normal 29" xfId="78"/>
    <cellStyle name="Normal 3" xfId="79"/>
    <cellStyle name="Normal 30" xfId="80"/>
    <cellStyle name="Normal 31" xfId="81"/>
    <cellStyle name="Normal 32" xfId="82"/>
    <cellStyle name="Normal 33" xfId="83"/>
    <cellStyle name="Normal 34" xfId="84"/>
    <cellStyle name="Normal 35" xfId="85"/>
    <cellStyle name="Normal 36" xfId="86"/>
    <cellStyle name="Normal 37" xfId="87"/>
    <cellStyle name="Normal 38" xfId="88"/>
    <cellStyle name="Normal 39" xfId="89"/>
    <cellStyle name="Normal 4" xfId="90"/>
    <cellStyle name="Normal 40" xfId="91"/>
    <cellStyle name="Normal 41" xfId="92"/>
    <cellStyle name="Normal 42" xfId="93"/>
    <cellStyle name="Normal 43" xfId="94"/>
    <cellStyle name="Normal 44" xfId="95"/>
    <cellStyle name="Normal 45" xfId="96"/>
    <cellStyle name="Normal 5" xfId="97"/>
    <cellStyle name="Normal 6" xfId="98"/>
    <cellStyle name="Normal 7" xfId="99"/>
    <cellStyle name="Normal 8" xfId="100"/>
    <cellStyle name="Normal 9" xfId="101"/>
    <cellStyle name="Note" xfId="102"/>
    <cellStyle name="Output" xfId="103"/>
    <cellStyle name="Percent" xfId="104"/>
    <cellStyle name="Percent 10" xfId="105"/>
    <cellStyle name="Percent 11" xfId="106"/>
    <cellStyle name="Percent 12" xfId="107"/>
    <cellStyle name="Percent 13" xfId="108"/>
    <cellStyle name="Percent 14" xfId="109"/>
    <cellStyle name="Percent 15" xfId="110"/>
    <cellStyle name="Percent 16" xfId="111"/>
    <cellStyle name="Percent 17" xfId="112"/>
    <cellStyle name="Percent 18" xfId="113"/>
    <cellStyle name="Percent 19" xfId="114"/>
    <cellStyle name="Percent 2" xfId="115"/>
    <cellStyle name="Percent 20" xfId="116"/>
    <cellStyle name="Percent 21" xfId="117"/>
    <cellStyle name="Percent 22" xfId="118"/>
    <cellStyle name="Percent 23" xfId="119"/>
    <cellStyle name="Percent 24" xfId="120"/>
    <cellStyle name="Percent 25" xfId="121"/>
    <cellStyle name="Percent 26" xfId="122"/>
    <cellStyle name="Percent 27" xfId="123"/>
    <cellStyle name="Percent 28" xfId="124"/>
    <cellStyle name="Percent 29" xfId="125"/>
    <cellStyle name="Percent 3" xfId="126"/>
    <cellStyle name="Percent 30" xfId="127"/>
    <cellStyle name="Percent 31" xfId="128"/>
    <cellStyle name="Percent 32" xfId="129"/>
    <cellStyle name="Percent 33" xfId="130"/>
    <cellStyle name="Percent 34" xfId="131"/>
    <cellStyle name="Percent 35" xfId="132"/>
    <cellStyle name="Percent 36" xfId="133"/>
    <cellStyle name="Percent 37" xfId="134"/>
    <cellStyle name="Percent 38" xfId="135"/>
    <cellStyle name="Percent 39" xfId="136"/>
    <cellStyle name="Percent 4" xfId="137"/>
    <cellStyle name="Percent 40" xfId="138"/>
    <cellStyle name="Percent 41" xfId="139"/>
    <cellStyle name="Percent 42" xfId="140"/>
    <cellStyle name="Percent 5" xfId="141"/>
    <cellStyle name="Percent 6" xfId="142"/>
    <cellStyle name="Percent 7" xfId="143"/>
    <cellStyle name="Percent 8" xfId="144"/>
    <cellStyle name="Percent 9" xfId="145"/>
    <cellStyle name="Title" xfId="146"/>
    <cellStyle name="Total" xfId="147"/>
    <cellStyle name="Warning Text" xfId="148"/>
  </cellStyles>
  <dxfs count="12">
    <dxf>
      <fill>
        <patternFill>
          <bgColor indexed="42"/>
        </patternFill>
      </fill>
    </dxf>
    <dxf>
      <fill>
        <patternFill>
          <bgColor indexed="42"/>
        </patternFill>
      </fill>
    </dxf>
    <dxf>
      <fill>
        <patternFill>
          <bgColor indexed="42"/>
        </patternFill>
      </fill>
    </dxf>
    <dxf>
      <fill>
        <patternFill>
          <bgColor indexed="42"/>
        </patternFill>
      </fill>
    </dxf>
    <dxf>
      <alignment horizontal="left" readingOrder="0"/>
      <border/>
    </dxf>
    <dxf>
      <alignment horizontal="right" readingOrder="0"/>
      <border/>
    </dxf>
    <dxf>
      <numFmt numFmtId="3" formatCode="#,##0"/>
      <border/>
    </dxf>
    <dxf>
      <numFmt numFmtId="4" formatCode="#,##0.00"/>
      <border/>
    </dxf>
    <dxf>
      <alignment vertical="center" wrapText="1" readingOrder="0"/>
      <border/>
    </dxf>
    <dxf>
      <fill>
        <patternFill patternType="none">
          <bgColor indexed="65"/>
        </patternFill>
      </fill>
      <border/>
    </dxf>
    <dxf>
      <fill>
        <patternFill patternType="solid">
          <bgColor rgb="FFF0EEEF"/>
        </patternFill>
      </fill>
      <border/>
    </dxf>
    <dxf>
      <font>
        <sz val="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D4721"/>
      <rgbColor rgb="00A8B50A"/>
      <rgbColor rgb="008595B0"/>
      <rgbColor rgb="00B7BF5A"/>
      <rgbColor rgb="00EDBD3D"/>
      <rgbColor rgb="008D563B"/>
      <rgbColor rgb="00D3D4B9"/>
      <rgbColor rgb="00F0EEEF"/>
      <rgbColor rgb="005C788F"/>
      <rgbColor rgb="00AD2624"/>
      <rgbColor rgb="00D48500"/>
      <rgbColor rgb="005E7803"/>
      <rgbColor rgb="007E914C"/>
      <rgbColor rgb="00D4470F"/>
      <rgbColor rgb="00265787"/>
      <rgbColor rgb="0061394D"/>
      <rgbColor rgb="0000CCFF"/>
      <rgbColor rgb="00CCFFFF"/>
      <rgbColor rgb="00CCFFCC"/>
      <rgbColor rgb="00FFFF99"/>
      <rgbColor rgb="0099CCFF"/>
      <rgbColor rgb="00FF99CC"/>
      <rgbColor rgb="00CC99FF"/>
      <rgbColor rgb="00FFCC99"/>
      <rgbColor rgb="003366FF"/>
      <rgbColor rgb="0033CCCC"/>
      <rgbColor rgb="0099CC00"/>
      <rgbColor rgb="00FFCC00"/>
      <rgbColor rgb="00C97A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[0]TC2-purpose!PivotTable4</c:name>
  </c:pivotSource>
  <c:chart>
    <c:plotArea>
      <c:layout/>
      <c:lineChart>
        <c:grouping val="standard"/>
        <c:varyColors val="0"/>
        <c:ser>
          <c:idx val="0"/>
          <c:order val="0"/>
          <c:tx>
            <c:v>Holiday</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2004</c:v>
              </c:pt>
              <c:pt idx="1">
                <c:v>2005</c:v>
              </c:pt>
              <c:pt idx="2">
                <c:v>2006</c:v>
              </c:pt>
              <c:pt idx="3">
                <c:v>2007</c:v>
              </c:pt>
              <c:pt idx="4">
                <c:v>2008</c:v>
              </c:pt>
              <c:pt idx="5">
                <c:v>2009</c:v>
              </c:pt>
              <c:pt idx="6">
                <c:v>2010f</c:v>
              </c:pt>
              <c:pt idx="7">
                <c:v>2011f</c:v>
              </c:pt>
              <c:pt idx="8">
                <c:v>2012f</c:v>
              </c:pt>
              <c:pt idx="9">
                <c:v>2013f</c:v>
              </c:pt>
              <c:pt idx="10">
                <c:v>2014f</c:v>
              </c:pt>
              <c:pt idx="11">
                <c:v>2015f</c:v>
              </c:pt>
              <c:pt idx="12">
                <c:v>2016f</c:v>
              </c:pt>
            </c:strLit>
          </c:cat>
          <c:val>
            <c:numLit>
              <c:ptCount val="13"/>
              <c:pt idx="0">
                <c:v>7492479.611189603</c:v>
              </c:pt>
              <c:pt idx="1">
                <c:v>7461918.551693749</c:v>
              </c:pt>
              <c:pt idx="2">
                <c:v>7616989.751309308</c:v>
              </c:pt>
              <c:pt idx="3">
                <c:v>7535912.260405739</c:v>
              </c:pt>
              <c:pt idx="4">
                <c:v>7607823.961872576</c:v>
              </c:pt>
              <c:pt idx="5">
                <c:v>8164514.881803193</c:v>
              </c:pt>
              <c:pt idx="6">
                <c:v>8085394.003577422</c:v>
              </c:pt>
              <c:pt idx="7">
                <c:v>8059392.181771683</c:v>
              </c:pt>
              <c:pt idx="8">
                <c:v>8016918.19079527</c:v>
              </c:pt>
              <c:pt idx="9">
                <c:v>8001553.581040255</c:v>
              </c:pt>
              <c:pt idx="10">
                <c:v>7987523.000589636</c:v>
              </c:pt>
              <c:pt idx="11">
                <c:v>7975159.956769507</c:v>
              </c:pt>
              <c:pt idx="12">
                <c:v>7961605.815356171</c:v>
              </c:pt>
            </c:numLit>
          </c:val>
          <c:smooth val="0"/>
        </c:ser>
        <c:ser>
          <c:idx val="1"/>
          <c:order val="1"/>
          <c:tx>
            <c:v>VFR</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2004</c:v>
              </c:pt>
              <c:pt idx="1">
                <c:v>2005</c:v>
              </c:pt>
              <c:pt idx="2">
                <c:v>2006</c:v>
              </c:pt>
              <c:pt idx="3">
                <c:v>2007</c:v>
              </c:pt>
              <c:pt idx="4">
                <c:v>2008</c:v>
              </c:pt>
              <c:pt idx="5">
                <c:v>2009</c:v>
              </c:pt>
              <c:pt idx="6">
                <c:v>2010f</c:v>
              </c:pt>
              <c:pt idx="7">
                <c:v>2011f</c:v>
              </c:pt>
              <c:pt idx="8">
                <c:v>2012f</c:v>
              </c:pt>
              <c:pt idx="9">
                <c:v>2013f</c:v>
              </c:pt>
              <c:pt idx="10">
                <c:v>2014f</c:v>
              </c:pt>
              <c:pt idx="11">
                <c:v>2015f</c:v>
              </c:pt>
              <c:pt idx="12">
                <c:v>2016f</c:v>
              </c:pt>
            </c:strLit>
          </c:cat>
          <c:val>
            <c:numLit>
              <c:ptCount val="13"/>
              <c:pt idx="0">
                <c:v>8121180.767604364</c:v>
              </c:pt>
              <c:pt idx="1">
                <c:v>7999332.17007429</c:v>
              </c:pt>
              <c:pt idx="2">
                <c:v>8024240.637581051</c:v>
              </c:pt>
              <c:pt idx="3">
                <c:v>7751017.810303243</c:v>
              </c:pt>
              <c:pt idx="4">
                <c:v>7788006.4058269</c:v>
              </c:pt>
              <c:pt idx="5">
                <c:v>7836236.981346767</c:v>
              </c:pt>
              <c:pt idx="6">
                <c:v>7774337.415230987</c:v>
              </c:pt>
              <c:pt idx="7">
                <c:v>7612414.014052578</c:v>
              </c:pt>
              <c:pt idx="8">
                <c:v>7542309.849948999</c:v>
              </c:pt>
              <c:pt idx="9">
                <c:v>7489500.335758876</c:v>
              </c:pt>
              <c:pt idx="10">
                <c:v>7440629.207192609</c:v>
              </c:pt>
              <c:pt idx="11">
                <c:v>7390559.4395234315</c:v>
              </c:pt>
              <c:pt idx="12">
                <c:v>7341174.608484485</c:v>
              </c:pt>
            </c:numLit>
          </c:val>
          <c:smooth val="0"/>
        </c:ser>
        <c:ser>
          <c:idx val="2"/>
          <c:order val="2"/>
          <c:tx>
            <c:v>Business</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2004</c:v>
              </c:pt>
              <c:pt idx="1">
                <c:v>2005</c:v>
              </c:pt>
              <c:pt idx="2">
                <c:v>2006</c:v>
              </c:pt>
              <c:pt idx="3">
                <c:v>2007</c:v>
              </c:pt>
              <c:pt idx="4">
                <c:v>2008</c:v>
              </c:pt>
              <c:pt idx="5">
                <c:v>2009</c:v>
              </c:pt>
              <c:pt idx="6">
                <c:v>2010f</c:v>
              </c:pt>
              <c:pt idx="7">
                <c:v>2011f</c:v>
              </c:pt>
              <c:pt idx="8">
                <c:v>2012f</c:v>
              </c:pt>
              <c:pt idx="9">
                <c:v>2013f</c:v>
              </c:pt>
              <c:pt idx="10">
                <c:v>2014f</c:v>
              </c:pt>
              <c:pt idx="11">
                <c:v>2015f</c:v>
              </c:pt>
              <c:pt idx="12">
                <c:v>2016f</c:v>
              </c:pt>
            </c:strLit>
          </c:cat>
          <c:val>
            <c:numLit>
              <c:ptCount val="13"/>
              <c:pt idx="0">
                <c:v>2789206.564254771</c:v>
              </c:pt>
              <c:pt idx="1">
                <c:v>2841877.066457016</c:v>
              </c:pt>
              <c:pt idx="2">
                <c:v>2985392.909909807</c:v>
              </c:pt>
              <c:pt idx="3">
                <c:v>3086585.119577276</c:v>
              </c:pt>
              <c:pt idx="4">
                <c:v>2904413.05266466</c:v>
              </c:pt>
              <c:pt idx="5">
                <c:v>2973618.7030400746</c:v>
              </c:pt>
              <c:pt idx="6">
                <c:v>3033091.077100875</c:v>
              </c:pt>
              <c:pt idx="7">
                <c:v>3093752.898642893</c:v>
              </c:pt>
              <c:pt idx="8">
                <c:v>3155627.95661575</c:v>
              </c:pt>
              <c:pt idx="9">
                <c:v>3218740.515748066</c:v>
              </c:pt>
              <c:pt idx="10">
                <c:v>3283115.326063028</c:v>
              </c:pt>
              <c:pt idx="11">
                <c:v>3348777.632584287</c:v>
              </c:pt>
              <c:pt idx="12">
                <c:v>3415753.185235973</c:v>
              </c:pt>
            </c:numLit>
          </c:val>
          <c:smooth val="0"/>
        </c:ser>
        <c:ser>
          <c:idx val="3"/>
          <c:order val="3"/>
          <c:tx>
            <c:v>Education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2004</c:v>
              </c:pt>
              <c:pt idx="1">
                <c:v>2005</c:v>
              </c:pt>
              <c:pt idx="2">
                <c:v>2006</c:v>
              </c:pt>
              <c:pt idx="3">
                <c:v>2007</c:v>
              </c:pt>
              <c:pt idx="4">
                <c:v>2008</c:v>
              </c:pt>
              <c:pt idx="5">
                <c:v>2009</c:v>
              </c:pt>
              <c:pt idx="6">
                <c:v>2010f</c:v>
              </c:pt>
              <c:pt idx="7">
                <c:v>2011f</c:v>
              </c:pt>
              <c:pt idx="8">
                <c:v>2012f</c:v>
              </c:pt>
              <c:pt idx="9">
                <c:v>2013f</c:v>
              </c:pt>
              <c:pt idx="10">
                <c:v>2014f</c:v>
              </c:pt>
              <c:pt idx="11">
                <c:v>2015f</c:v>
              </c:pt>
              <c:pt idx="12">
                <c:v>2016f</c:v>
              </c:pt>
            </c:strLit>
          </c:cat>
          <c:val>
            <c:numLit>
              <c:ptCount val="13"/>
              <c:pt idx="0">
                <c:v>279789.37358842755</c:v>
              </c:pt>
              <c:pt idx="1">
                <c:v>282641.9835338969</c:v>
              </c:pt>
              <c:pt idx="2">
                <c:v>285812.300216272</c:v>
              </c:pt>
              <c:pt idx="3">
                <c:v>288395.3759236179</c:v>
              </c:pt>
              <c:pt idx="4">
                <c:v>290919.80142170045</c:v>
              </c:pt>
              <c:pt idx="5">
                <c:v>293844.75176417065</c:v>
              </c:pt>
              <c:pt idx="6">
                <c:v>296565.76668690477</c:v>
              </c:pt>
              <c:pt idx="7">
                <c:v>299186.27665209875</c:v>
              </c:pt>
              <c:pt idx="8">
                <c:v>301620.8525442204</c:v>
              </c:pt>
              <c:pt idx="9">
                <c:v>304055.4284363421</c:v>
              </c:pt>
              <c:pt idx="10">
                <c:v>306490.00432846375</c:v>
              </c:pt>
              <c:pt idx="11">
                <c:v>308924.5802205854</c:v>
              </c:pt>
              <c:pt idx="12">
                <c:v>311359.1561127072</c:v>
              </c:pt>
            </c:numLit>
          </c:val>
          <c:smooth val="0"/>
        </c:ser>
        <c:ser>
          <c:idx val="4"/>
          <c:order val="4"/>
          <c:tx>
            <c:v>Other</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2004</c:v>
              </c:pt>
              <c:pt idx="1">
                <c:v>2005</c:v>
              </c:pt>
              <c:pt idx="2">
                <c:v>2006</c:v>
              </c:pt>
              <c:pt idx="3">
                <c:v>2007</c:v>
              </c:pt>
              <c:pt idx="4">
                <c:v>2008</c:v>
              </c:pt>
              <c:pt idx="5">
                <c:v>2009</c:v>
              </c:pt>
              <c:pt idx="6">
                <c:v>2010f</c:v>
              </c:pt>
              <c:pt idx="7">
                <c:v>2011f</c:v>
              </c:pt>
              <c:pt idx="8">
                <c:v>2012f</c:v>
              </c:pt>
              <c:pt idx="9">
                <c:v>2013f</c:v>
              </c:pt>
              <c:pt idx="10">
                <c:v>2014f</c:v>
              </c:pt>
              <c:pt idx="11">
                <c:v>2015f</c:v>
              </c:pt>
              <c:pt idx="12">
                <c:v>2016f</c:v>
              </c:pt>
            </c:strLit>
          </c:cat>
          <c:val>
            <c:numLit>
              <c:ptCount val="13"/>
              <c:pt idx="0">
                <c:v>372244.2680932705</c:v>
              </c:pt>
              <c:pt idx="1">
                <c:v>375871.7728831905</c:v>
              </c:pt>
              <c:pt idx="2">
                <c:v>379902.41404832574</c:v>
              </c:pt>
              <c:pt idx="3">
                <c:v>383104.5915524796</c:v>
              </c:pt>
              <c:pt idx="4">
                <c:v>386291.0558347268</c:v>
              </c:pt>
              <c:pt idx="5">
                <c:v>390022.85463257716</c:v>
              </c:pt>
              <c:pt idx="6">
                <c:v>393463.61431487167</c:v>
              </c:pt>
              <c:pt idx="7">
                <c:v>396745.74422697444</c:v>
              </c:pt>
              <c:pt idx="8">
                <c:v>399716.3820078523</c:v>
              </c:pt>
              <c:pt idx="9">
                <c:v>402687.0197887302</c:v>
              </c:pt>
              <c:pt idx="10">
                <c:v>405657.6575696081</c:v>
              </c:pt>
              <c:pt idx="11">
                <c:v>408628.2953504859</c:v>
              </c:pt>
              <c:pt idx="12">
                <c:v>411598.9331313638</c:v>
              </c:pt>
            </c:numLit>
          </c:val>
          <c:smooth val="0"/>
        </c:ser>
        <c:ser>
          <c:idx val="5"/>
          <c:order val="5"/>
          <c:tx>
            <c:v>Total</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13"/>
              <c:pt idx="0">
                <c:v>2004</c:v>
              </c:pt>
              <c:pt idx="1">
                <c:v>2005</c:v>
              </c:pt>
              <c:pt idx="2">
                <c:v>2006</c:v>
              </c:pt>
              <c:pt idx="3">
                <c:v>2007</c:v>
              </c:pt>
              <c:pt idx="4">
                <c:v>2008</c:v>
              </c:pt>
              <c:pt idx="5">
                <c:v>2009</c:v>
              </c:pt>
              <c:pt idx="6">
                <c:v>2010f</c:v>
              </c:pt>
              <c:pt idx="7">
                <c:v>2011f</c:v>
              </c:pt>
              <c:pt idx="8">
                <c:v>2012f</c:v>
              </c:pt>
              <c:pt idx="9">
                <c:v>2013f</c:v>
              </c:pt>
              <c:pt idx="10">
                <c:v>2014f</c:v>
              </c:pt>
              <c:pt idx="11">
                <c:v>2015f</c:v>
              </c:pt>
              <c:pt idx="12">
                <c:v>2016f</c:v>
              </c:pt>
            </c:strLit>
          </c:cat>
          <c:val>
            <c:numLit>
              <c:ptCount val="13"/>
              <c:pt idx="0">
                <c:v>19054900.584730435</c:v>
              </c:pt>
              <c:pt idx="1">
                <c:v>18961641.544642143</c:v>
              </c:pt>
              <c:pt idx="2">
                <c:v>19292338.013064764</c:v>
              </c:pt>
              <c:pt idx="3">
                <c:v>19045015.15776236</c:v>
              </c:pt>
              <c:pt idx="4">
                <c:v>18977454.27762056</c:v>
              </c:pt>
              <c:pt idx="5">
                <c:v>19658238.172586784</c:v>
              </c:pt>
              <c:pt idx="6">
                <c:v>19582851.87691106</c:v>
              </c:pt>
              <c:pt idx="7">
                <c:v>19461491.115346227</c:v>
              </c:pt>
              <c:pt idx="8">
                <c:v>19416193.23191209</c:v>
              </c:pt>
              <c:pt idx="9">
                <c:v>19416536.88077227</c:v>
              </c:pt>
              <c:pt idx="10">
                <c:v>19423415.19574335</c:v>
              </c:pt>
              <c:pt idx="11">
                <c:v>19432049.904448297</c:v>
              </c:pt>
              <c:pt idx="12">
                <c:v>19441491.6983207</c:v>
              </c:pt>
            </c:numLit>
          </c:val>
          <c:smooth val="0"/>
        </c:ser>
        <c:axId val="3110695"/>
        <c:axId val="27996256"/>
      </c:lineChart>
      <c:catAx>
        <c:axId val="3110695"/>
        <c:scaling>
          <c:orientation val="minMax"/>
        </c:scaling>
        <c:axPos val="b"/>
        <c:delete val="0"/>
        <c:numFmt formatCode="General" sourceLinked="1"/>
        <c:majorTickMark val="out"/>
        <c:minorTickMark val="none"/>
        <c:tickLblPos val="nextTo"/>
        <c:crossAx val="27996256"/>
        <c:crosses val="autoZero"/>
        <c:auto val="1"/>
        <c:lblOffset val="100"/>
        <c:noMultiLvlLbl val="0"/>
      </c:catAx>
      <c:valAx>
        <c:axId val="27996256"/>
        <c:scaling>
          <c:orientation val="minMax"/>
        </c:scaling>
        <c:axPos val="l"/>
        <c:majorGridlines/>
        <c:delete val="0"/>
        <c:numFmt formatCode="General" sourceLinked="1"/>
        <c:majorTickMark val="out"/>
        <c:minorTickMark val="none"/>
        <c:tickLblPos val="nextTo"/>
        <c:crossAx val="3110695"/>
        <c:crossesAt val="1"/>
        <c:crossBetween val="midCat"/>
        <c:dispUnits/>
      </c:valAx>
      <c:spPr>
        <a:solidFill>
          <a:srgbClr val="F0EEE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tabColor indexed="35"/>
  </sheetPr>
  <sheetViews>
    <sheetView tabSelected="1" workbookViewId="0" zoomScale="9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15</xdr:row>
      <xdr:rowOff>0</xdr:rowOff>
    </xdr:from>
    <xdr:to>
      <xdr:col>2</xdr:col>
      <xdr:colOff>571500</xdr:colOff>
      <xdr:row>43</xdr:row>
      <xdr:rowOff>95250</xdr:rowOff>
    </xdr:to>
    <xdr:pic>
      <xdr:nvPicPr>
        <xdr:cNvPr id="1" name="Picture 1"/>
        <xdr:cNvPicPr preferRelativeResize="1">
          <a:picLocks noChangeAspect="1"/>
        </xdr:cNvPicPr>
      </xdr:nvPicPr>
      <xdr:blipFill>
        <a:blip r:embed="rId1"/>
        <a:stretch>
          <a:fillRect/>
        </a:stretch>
      </xdr:blipFill>
      <xdr:spPr>
        <a:xfrm>
          <a:off x="609600" y="3819525"/>
          <a:ext cx="6438900" cy="4629150"/>
        </a:xfrm>
        <a:prstGeom prst="rect">
          <a:avLst/>
        </a:prstGeom>
        <a:noFill/>
        <a:ln w="9525" cmpd="sng">
          <a:noFill/>
        </a:ln>
      </xdr:spPr>
    </xdr:pic>
    <xdr:clientData/>
  </xdr:twoCellAnchor>
  <xdr:twoCellAnchor editAs="oneCell">
    <xdr:from>
      <xdr:col>1</xdr:col>
      <xdr:colOff>0</xdr:colOff>
      <xdr:row>15</xdr:row>
      <xdr:rowOff>0</xdr:rowOff>
    </xdr:from>
    <xdr:to>
      <xdr:col>2</xdr:col>
      <xdr:colOff>571500</xdr:colOff>
      <xdr:row>43</xdr:row>
      <xdr:rowOff>95250</xdr:rowOff>
    </xdr:to>
    <xdr:pic>
      <xdr:nvPicPr>
        <xdr:cNvPr id="2" name="Picture 2"/>
        <xdr:cNvPicPr preferRelativeResize="1">
          <a:picLocks noChangeAspect="1"/>
        </xdr:cNvPicPr>
      </xdr:nvPicPr>
      <xdr:blipFill>
        <a:blip r:embed="rId1"/>
        <a:stretch>
          <a:fillRect/>
        </a:stretch>
      </xdr:blipFill>
      <xdr:spPr>
        <a:xfrm>
          <a:off x="609600" y="3819525"/>
          <a:ext cx="6438900" cy="4629150"/>
        </a:xfrm>
        <a:prstGeom prst="rect">
          <a:avLst/>
        </a:prstGeom>
        <a:noFill/>
        <a:ln w="9525" cmpd="sng">
          <a:noFill/>
        </a:ln>
      </xdr:spPr>
    </xdr:pic>
    <xdr:clientData/>
  </xdr:twoCellAnchor>
  <xdr:twoCellAnchor editAs="oneCell">
    <xdr:from>
      <xdr:col>1</xdr:col>
      <xdr:colOff>0</xdr:colOff>
      <xdr:row>15</xdr:row>
      <xdr:rowOff>0</xdr:rowOff>
    </xdr:from>
    <xdr:to>
      <xdr:col>2</xdr:col>
      <xdr:colOff>571500</xdr:colOff>
      <xdr:row>43</xdr:row>
      <xdr:rowOff>95250</xdr:rowOff>
    </xdr:to>
    <xdr:pic>
      <xdr:nvPicPr>
        <xdr:cNvPr id="3" name="Picture 3"/>
        <xdr:cNvPicPr preferRelativeResize="1">
          <a:picLocks noChangeAspect="1"/>
        </xdr:cNvPicPr>
      </xdr:nvPicPr>
      <xdr:blipFill>
        <a:blip r:embed="rId1"/>
        <a:stretch>
          <a:fillRect/>
        </a:stretch>
      </xdr:blipFill>
      <xdr:spPr>
        <a:xfrm>
          <a:off x="609600" y="3819525"/>
          <a:ext cx="6438900" cy="4629150"/>
        </a:xfrm>
        <a:prstGeom prst="rect">
          <a:avLst/>
        </a:prstGeom>
        <a:noFill/>
        <a:ln w="9525" cmpd="sng">
          <a:noFill/>
        </a:ln>
      </xdr:spPr>
    </xdr:pic>
    <xdr:clientData/>
  </xdr:twoCellAnchor>
  <xdr:twoCellAnchor editAs="oneCell">
    <xdr:from>
      <xdr:col>1</xdr:col>
      <xdr:colOff>0</xdr:colOff>
      <xdr:row>15</xdr:row>
      <xdr:rowOff>0</xdr:rowOff>
    </xdr:from>
    <xdr:to>
      <xdr:col>2</xdr:col>
      <xdr:colOff>571500</xdr:colOff>
      <xdr:row>43</xdr:row>
      <xdr:rowOff>95250</xdr:rowOff>
    </xdr:to>
    <xdr:pic>
      <xdr:nvPicPr>
        <xdr:cNvPr id="4" name="Picture 4"/>
        <xdr:cNvPicPr preferRelativeResize="1">
          <a:picLocks noChangeAspect="1"/>
        </xdr:cNvPicPr>
      </xdr:nvPicPr>
      <xdr:blipFill>
        <a:blip r:embed="rId1"/>
        <a:stretch>
          <a:fillRect/>
        </a:stretch>
      </xdr:blipFill>
      <xdr:spPr>
        <a:xfrm>
          <a:off x="609600" y="3819525"/>
          <a:ext cx="6438900" cy="46291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0.30825</cdr:x>
      <cdr:y>0.04725</cdr:y>
    </cdr:from>
    <cdr:to>
      <cdr:x>0.693</cdr:x>
      <cdr:y>0.09675</cdr:y>
    </cdr:to>
    <cdr:sp>
      <cdr:nvSpPr>
        <cdr:cNvPr id="1" name="TextBox 1"/>
        <cdr:cNvSpPr txBox="1">
          <a:spLocks noChangeArrowheads="1"/>
        </cdr:cNvSpPr>
      </cdr:nvSpPr>
      <cdr:spPr>
        <a:xfrm>
          <a:off x="2857500" y="266700"/>
          <a:ext cx="3571875" cy="285750"/>
        </a:xfrm>
        <a:prstGeom prst="rect">
          <a:avLst/>
        </a:prstGeom>
        <a:noFill/>
        <a:ln w="9525" cmpd="sng">
          <a:noFill/>
        </a:ln>
      </cdr:spPr>
      <cdr:txBody>
        <a:bodyPr vertOverflow="clip" wrap="square">
          <a:spAutoFit/>
        </a:bodyPr>
        <a:p>
          <a:pPr algn="l">
            <a:defRPr/>
          </a:pPr>
          <a:r>
            <a:rPr lang="en-US" cap="none" sz="1400" b="1" i="0" u="none" baseline="0">
              <a:solidFill>
                <a:srgbClr val="5E7803"/>
              </a:solidFill>
              <a:latin typeface="Arial"/>
              <a:ea typeface="Arial"/>
              <a:cs typeface="Arial"/>
            </a:rPr>
            <a:t>Forecasts of Domestic Travel by Purpose</a:t>
          </a:r>
        </a:p>
      </cdr:txBody>
    </cdr:sp>
  </cdr:relSizeAnchor>
  <cdr:relSizeAnchor xmlns:cdr="http://schemas.openxmlformats.org/drawingml/2006/chartDrawing">
    <cdr:from>
      <cdr:x>0.8685</cdr:x>
      <cdr:y>0</cdr:y>
    </cdr:from>
    <cdr:to>
      <cdr:x>0.99475</cdr:x>
      <cdr:y>0.15425</cdr:y>
    </cdr:to>
    <cdr:pic>
      <cdr:nvPicPr>
        <cdr:cNvPr id="2" name="Picture 2"/>
        <cdr:cNvPicPr preferRelativeResize="1">
          <a:picLocks noChangeAspect="1"/>
        </cdr:cNvPicPr>
      </cdr:nvPicPr>
      <cdr:blipFill>
        <a:blip r:embed="rId1"/>
        <a:stretch>
          <a:fillRect/>
        </a:stretch>
      </cdr:blipFill>
      <cdr:spPr>
        <a:xfrm>
          <a:off x="8058150" y="0"/>
          <a:ext cx="1171575" cy="87630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nistry%20of%20Tourism\!2007%20Forecasting%20Programme\National\Modelling\Departures%20x%20TLA%20Pivot%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vec\Server\home\Projects\OTSP500.7%20Expenditure\OTSP500.7%20Analysis%20and%20Forecasting\!TOTAL%20WORLD%20EXPENDITURE%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change Rates"/>
      <sheetName val="Exchange Rate Indices"/>
      <sheetName val="Australia"/>
      <sheetName val="Americas"/>
      <sheetName val="Japan"/>
      <sheetName val="Other_Asia"/>
      <sheetName val="UK_Nordic_Ireland"/>
      <sheetName val="Other_Europe"/>
      <sheetName val="Rest_of_World"/>
      <sheetName val="Total_World"/>
      <sheetName val="HOL"/>
      <sheetName val="VFR"/>
      <sheetName val="BUS"/>
      <sheetName val="OTH"/>
      <sheetName val="TOT"/>
      <sheetName val="Region Pie Chart"/>
      <sheetName val="Expenditure Bar Chart"/>
      <sheetName val="Expenditure Chart Summary"/>
      <sheetName val="Expenditure Region Summary"/>
      <sheetName val="Output Tables"/>
      <sheetName val="Chart Data"/>
      <sheetName val="Australia PC"/>
      <sheetName val="Americas PC"/>
      <sheetName val="Japan PC"/>
      <sheetName val="Other Asia PC"/>
      <sheetName val="UK_Nordic_Ireland PC"/>
      <sheetName val="Other Europe PC"/>
      <sheetName val="Rest of World PC"/>
      <sheetName val="Total World"/>
      <sheetName val="Check"/>
      <sheetName val="Australia Check"/>
      <sheetName val="Americas Check"/>
      <sheetName val="Japan Check"/>
      <sheetName val="Other Asia Check"/>
      <sheetName val="UK Nordic Ireland Check"/>
      <sheetName val="Other Europe Check"/>
      <sheetName val="RoW Check"/>
      <sheetName val="Total World Check"/>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Measure">
      <sharedItems containsMixedTypes="0" count="11">
        <s v="Overnight Trips"/>
        <s v="Visitor Nights"/>
        <s v="Day Trips"/>
        <s v="Average Nights per Trip"/>
        <s v="Total Trips"/>
        <s v="Total Spend ($NZm)"/>
        <s v="Overnight Spend ($NZm)"/>
        <s v="Day Spend ($NZm)"/>
        <s v="Average Spend per Overnight Trip ($NZ)"/>
        <s v="Average Spend per Day Trip ($NZ)"/>
        <s v="Average Spend per Visitor Night ($NZ)"/>
      </sharedItems>
    </cacheField>
    <cacheField name="Purpose">
      <sharedItems containsMixedTypes="0" count="6">
        <s v="Holiday"/>
        <s v="VFR"/>
        <s v="Business"/>
        <s v="Education"/>
        <s v="Other"/>
        <s v="Total"/>
      </sharedItems>
    </cacheField>
    <cacheField name="Year">
      <sharedItems containsMixedTypes="1" containsNumber="1" containsInteger="1" count="13">
        <n v="2004"/>
        <n v="2005"/>
        <n v="2006"/>
        <n v="2007"/>
        <n v="2008"/>
        <n v="2009"/>
        <s v="2010f"/>
        <s v="2011f"/>
        <s v="2012f"/>
        <s v="2013f"/>
        <s v="2014f"/>
        <s v="2015f"/>
        <s v="2016f"/>
      </sharedItems>
    </cacheField>
    <cacheField name="Count">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L19" firstHeaderRow="1" firstDataRow="2" firstDataCol="1" rowPageCount="1" colPageCount="1"/>
  <pivotFields count="4">
    <pivotField axis="axisCol" compact="0" outline="0" subtotalTop="0" showAll="0">
      <items count="12">
        <item x="0"/>
        <item x="2"/>
        <item x="4"/>
        <item x="1"/>
        <item x="3"/>
        <item x="6"/>
        <item x="7"/>
        <item x="5"/>
        <item x="8"/>
        <item x="9"/>
        <item x="10"/>
        <item t="default"/>
      </items>
    </pivotField>
    <pivotField axis="axisPage" compact="0" outline="0" subtotalTop="0" showAll="0">
      <items count="7">
        <item x="0"/>
        <item x="1"/>
        <item x="2"/>
        <item x="3"/>
        <item x="4"/>
        <item x="5"/>
        <item t="default"/>
      </items>
    </pivotField>
    <pivotField axis="axisRow" compact="0" outline="0" subtotalTop="0" showAll="0">
      <items count="14">
        <item x="0"/>
        <item x="1"/>
        <item x="2"/>
        <item x="3"/>
        <item x="4"/>
        <item x="5"/>
        <item x="6"/>
        <item x="7"/>
        <item x="8"/>
        <item x="9"/>
        <item x="10"/>
        <item x="11"/>
        <item x="12"/>
        <item t="default"/>
      </items>
    </pivotField>
    <pivotField dataField="1" compact="0" outline="0" subtotalTop="0" showAll="0" numFmtId="3"/>
  </pivotFields>
  <rowFields count="1">
    <field x="2"/>
  </rowFields>
  <rowItems count="13">
    <i>
      <x/>
    </i>
    <i>
      <x v="1"/>
    </i>
    <i>
      <x v="2"/>
    </i>
    <i>
      <x v="3"/>
    </i>
    <i>
      <x v="4"/>
    </i>
    <i>
      <x v="5"/>
    </i>
    <i>
      <x v="6"/>
    </i>
    <i>
      <x v="7"/>
    </i>
    <i>
      <x v="8"/>
    </i>
    <i>
      <x v="9"/>
    </i>
    <i>
      <x v="10"/>
    </i>
    <i>
      <x v="11"/>
    </i>
    <i>
      <x v="12"/>
    </i>
  </rowItems>
  <colFields count="1">
    <field x="0"/>
  </colFields>
  <colItems count="11">
    <i>
      <x/>
    </i>
    <i>
      <x v="1"/>
    </i>
    <i>
      <x v="2"/>
    </i>
    <i>
      <x v="3"/>
    </i>
    <i>
      <x v="4"/>
    </i>
    <i>
      <x v="5"/>
    </i>
    <i>
      <x v="6"/>
    </i>
    <i>
      <x v="7"/>
    </i>
    <i>
      <x v="8"/>
    </i>
    <i>
      <x v="9"/>
    </i>
    <i>
      <x v="10"/>
    </i>
  </colItems>
  <pageFields count="1">
    <pageField fld="1" item="5" hier="0"/>
  </pageFields>
  <dataFields count="1">
    <dataField name="Table 1" fld="3" baseField="0" baseItem="0" numFmtId="3"/>
  </dataFields>
  <formats count="11">
    <format dxfId="4">
      <pivotArea outline="0" fieldPosition="0" dataOnly="0" labelOnly="1">
        <references count="1">
          <reference field="2" count="0"/>
        </references>
      </pivotArea>
    </format>
    <format dxfId="4">
      <pivotArea outline="0" fieldPosition="0" dataOnly="0" labelOnly="1">
        <references count="1">
          <reference field="1" count="0"/>
        </references>
      </pivotArea>
    </format>
    <format dxfId="5">
      <pivotArea outline="0" fieldPosition="0" dataOnly="0" labelOnly="1">
        <references count="1">
          <reference field="0" count="0"/>
        </references>
      </pivotArea>
    </format>
    <format dxfId="6">
      <pivotArea outline="0" fieldPosition="0"/>
    </format>
    <format dxfId="7">
      <pivotArea outline="0" fieldPosition="0">
        <references count="1">
          <reference field="0" count="1">
            <x v="4"/>
          </reference>
        </references>
      </pivotArea>
    </format>
    <format dxfId="8">
      <pivotArea outline="0" fieldPosition="0" axis="axisRow" dataOnly="0" field="2" labelOnly="1" type="button"/>
    </format>
    <format dxfId="8">
      <pivotArea outline="0" fieldPosition="0" dataOnly="0" labelOnly="1">
        <references count="1">
          <reference field="0" count="0"/>
        </references>
      </pivotArea>
    </format>
    <format dxfId="9">
      <pivotArea outline="0" fieldPosition="0" dataOnly="0">
        <references count="2">
          <reference field="1" count="1">
            <x v="5"/>
          </reference>
          <reference field="2" count="7">
            <x v="6"/>
            <x v="7"/>
            <x v="8"/>
            <x v="9"/>
            <x v="10"/>
            <x v="11"/>
            <x v="12"/>
          </reference>
        </references>
      </pivotArea>
    </format>
    <format dxfId="10">
      <pivotArea outline="0" fieldPosition="0">
        <references count="1">
          <reference field="2" count="7">
            <x v="6"/>
            <x v="7"/>
            <x v="8"/>
            <x v="9"/>
            <x v="10"/>
            <x v="11"/>
            <x v="12"/>
          </reference>
        </references>
      </pivotArea>
    </format>
    <format dxfId="10">
      <pivotArea outline="0" fieldPosition="0" dataOnly="0" labelOnly="1">
        <references count="1">
          <reference field="2" count="7">
            <x v="6"/>
            <x v="7"/>
            <x v="8"/>
            <x v="9"/>
            <x v="10"/>
            <x v="11"/>
            <x v="12"/>
          </reference>
        </references>
      </pivotArea>
    </format>
    <format dxfId="11">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G19" firstHeaderRow="1" firstDataRow="2" firstDataCol="1" rowPageCount="1" colPageCount="1"/>
  <pivotFields count="4">
    <pivotField axis="axisPage" compact="0" outline="0" subtotalTop="0" showAll="0">
      <items count="12">
        <item x="0"/>
        <item x="2"/>
        <item x="4"/>
        <item x="1"/>
        <item x="3"/>
        <item x="6"/>
        <item x="7"/>
        <item x="5"/>
        <item x="8"/>
        <item x="9"/>
        <item x="10"/>
        <item t="default"/>
      </items>
    </pivotField>
    <pivotField axis="axisCol" compact="0" outline="0" subtotalTop="0" showAll="0">
      <items count="7">
        <item x="0"/>
        <item x="1"/>
        <item x="2"/>
        <item x="3"/>
        <item x="4"/>
        <item x="5"/>
        <item t="default"/>
      </items>
    </pivotField>
    <pivotField axis="axisRow" compact="0" outline="0" subtotalTop="0" showAll="0">
      <items count="14">
        <item x="0"/>
        <item x="1"/>
        <item x="2"/>
        <item x="3"/>
        <item x="4"/>
        <item x="5"/>
        <item x="6"/>
        <item x="7"/>
        <item x="8"/>
        <item x="9"/>
        <item x="10"/>
        <item x="11"/>
        <item x="12"/>
        <item t="default"/>
      </items>
    </pivotField>
    <pivotField dataField="1" compact="0" outline="0" subtotalTop="0" showAll="0" numFmtId="3"/>
  </pivotFields>
  <rowFields count="1">
    <field x="2"/>
  </rowFields>
  <rowItems count="13">
    <i>
      <x/>
    </i>
    <i>
      <x v="1"/>
    </i>
    <i>
      <x v="2"/>
    </i>
    <i>
      <x v="3"/>
    </i>
    <i>
      <x v="4"/>
    </i>
    <i>
      <x v="5"/>
    </i>
    <i>
      <x v="6"/>
    </i>
    <i>
      <x v="7"/>
    </i>
    <i>
      <x v="8"/>
    </i>
    <i>
      <x v="9"/>
    </i>
    <i>
      <x v="10"/>
    </i>
    <i>
      <x v="11"/>
    </i>
    <i>
      <x v="12"/>
    </i>
  </rowItems>
  <colFields count="1">
    <field x="1"/>
  </colFields>
  <colItems count="6">
    <i>
      <x/>
    </i>
    <i>
      <x v="1"/>
    </i>
    <i>
      <x v="2"/>
    </i>
    <i>
      <x v="3"/>
    </i>
    <i>
      <x v="4"/>
    </i>
    <i>
      <x v="5"/>
    </i>
  </colItems>
  <pageFields count="1">
    <pageField fld="0" item="0" hier="0"/>
  </pageFields>
  <dataFields count="1">
    <dataField name="Table 1" fld="3" baseField="0" baseItem="0" numFmtId="3"/>
  </dataFields>
  <formats count="10">
    <format dxfId="4">
      <pivotArea outline="0" fieldPosition="0" dataOnly="0" labelOnly="1">
        <references count="1">
          <reference field="2" count="0"/>
        </references>
      </pivotArea>
    </format>
    <format dxfId="6">
      <pivotArea outline="0" fieldPosition="0"/>
    </format>
    <format dxfId="7">
      <pivotArea outline="0" fieldPosition="0">
        <references count="1">
          <reference field="0" count="1">
            <x v="4"/>
          </reference>
        </references>
      </pivotArea>
    </format>
    <format dxfId="8">
      <pivotArea outline="0" fieldPosition="0" axis="axisRow" dataOnly="0" field="2" labelOnly="1" type="button"/>
    </format>
    <format dxfId="8">
      <pivotArea outline="0" fieldPosition="0" dataOnly="0" labelOnly="1">
        <references count="1">
          <reference field="0" count="0"/>
        </references>
      </pivotArea>
    </format>
    <format dxfId="4">
      <pivotArea outline="0" fieldPosition="0" dataOnly="0" labelOnly="1">
        <references count="1">
          <reference field="0" count="0"/>
        </references>
      </pivotArea>
    </format>
    <format dxfId="5">
      <pivotArea outline="0" fieldPosition="0" dataOnly="0" labelOnly="1">
        <references count="1">
          <reference field="1" count="0"/>
        </references>
      </pivotArea>
    </format>
    <format dxfId="10">
      <pivotArea outline="0" fieldPosition="0">
        <references count="1">
          <reference field="2" count="7">
            <x v="6"/>
            <x v="7"/>
            <x v="8"/>
            <x v="9"/>
            <x v="10"/>
            <x v="11"/>
            <x v="12"/>
          </reference>
        </references>
      </pivotArea>
    </format>
    <format dxfId="10">
      <pivotArea outline="0" fieldPosition="0" dataOnly="0" labelOnly="1">
        <references count="1">
          <reference field="2" count="7">
            <x v="6"/>
            <x v="7"/>
            <x v="8"/>
            <x v="9"/>
            <x v="10"/>
            <x v="11"/>
            <x v="12"/>
          </reference>
        </references>
      </pivotArea>
    </format>
    <format dxfId="11">
      <pivotArea outline="0" fieldPosition="0" dataOnly="0" type="all"/>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12" applyNumberFormats="0" applyBorderFormats="0" applyFontFormats="0" applyPatternFormats="0" applyAlignmentFormats="0" applyWidthHeightFormats="0" dataCaption="Data" showMissing="1" preserveFormatting="1" rowGrandTotals="0" colGrandTotals="0" itemPrintTitles="1" compactData="0" updatedVersion="2" indent="0" showMemberPropertyTips="1">
  <location ref="A5:G19" firstHeaderRow="1" firstDataRow="2" firstDataCol="1" rowPageCount="1" colPageCount="1"/>
  <pivotFields count="4">
    <pivotField axis="axisPage" compact="0" outline="0" subtotalTop="0" showAll="0">
      <items count="12">
        <item x="0"/>
        <item x="2"/>
        <item x="4"/>
        <item x="1"/>
        <item x="3"/>
        <item x="6"/>
        <item x="7"/>
        <item x="5"/>
        <item x="8"/>
        <item x="9"/>
        <item x="10"/>
        <item t="default"/>
      </items>
    </pivotField>
    <pivotField axis="axisCol" compact="0" outline="0" subtotalTop="0" showAll="0">
      <items count="7">
        <item x="0"/>
        <item x="1"/>
        <item x="2"/>
        <item x="3"/>
        <item x="4"/>
        <item x="5"/>
        <item t="default"/>
      </items>
    </pivotField>
    <pivotField axis="axisRow" compact="0" outline="0" subtotalTop="0" showAll="0">
      <items count="14">
        <item x="0"/>
        <item x="1"/>
        <item x="2"/>
        <item x="3"/>
        <item x="4"/>
        <item x="5"/>
        <item x="6"/>
        <item x="7"/>
        <item x="8"/>
        <item x="9"/>
        <item x="10"/>
        <item x="11"/>
        <item x="12"/>
        <item t="default"/>
      </items>
    </pivotField>
    <pivotField dataField="1" compact="0" outline="0" subtotalTop="0" showAll="0" numFmtId="3"/>
  </pivotFields>
  <rowFields count="1">
    <field x="2"/>
  </rowFields>
  <rowItems count="13">
    <i>
      <x/>
    </i>
    <i>
      <x v="1"/>
    </i>
    <i>
      <x v="2"/>
    </i>
    <i>
      <x v="3"/>
    </i>
    <i>
      <x v="4"/>
    </i>
    <i>
      <x v="5"/>
    </i>
    <i>
      <x v="6"/>
    </i>
    <i>
      <x v="7"/>
    </i>
    <i>
      <x v="8"/>
    </i>
    <i>
      <x v="9"/>
    </i>
    <i>
      <x v="10"/>
    </i>
    <i>
      <x v="11"/>
    </i>
    <i>
      <x v="12"/>
    </i>
  </rowItems>
  <colFields count="1">
    <field x="1"/>
  </colFields>
  <colItems count="6">
    <i>
      <x/>
    </i>
    <i>
      <x v="1"/>
    </i>
    <i>
      <x v="2"/>
    </i>
    <i>
      <x v="3"/>
    </i>
    <i>
      <x v="4"/>
    </i>
    <i>
      <x v="5"/>
    </i>
  </colItems>
  <pageFields count="1">
    <pageField fld="0" item="0" hier="0"/>
  </pageFields>
  <dataFields count="1">
    <dataField name="Table 1" fld="3" baseField="0" baseItem="0" numFmtId="3"/>
  </dataFields>
  <formats count="10">
    <format dxfId="4">
      <pivotArea outline="0" fieldPosition="0" dataOnly="0" labelOnly="1">
        <references count="1">
          <reference field="2" count="0"/>
        </references>
      </pivotArea>
    </format>
    <format dxfId="6">
      <pivotArea outline="0" fieldPosition="0"/>
    </format>
    <format dxfId="7">
      <pivotArea outline="0" fieldPosition="0">
        <references count="1">
          <reference field="0" count="1">
            <x v="4"/>
          </reference>
        </references>
      </pivotArea>
    </format>
    <format dxfId="8">
      <pivotArea outline="0" fieldPosition="0" axis="axisRow" dataOnly="0" field="2" labelOnly="1" type="button"/>
    </format>
    <format dxfId="8">
      <pivotArea outline="0" fieldPosition="0" dataOnly="0" labelOnly="1">
        <references count="1">
          <reference field="0" count="0"/>
        </references>
      </pivotArea>
    </format>
    <format dxfId="4">
      <pivotArea outline="0" fieldPosition="0" dataOnly="0" labelOnly="1">
        <references count="1">
          <reference field="0" count="0"/>
        </references>
      </pivotArea>
    </format>
    <format dxfId="5">
      <pivotArea outline="0" fieldPosition="0" dataOnly="0" labelOnly="1">
        <references count="1">
          <reference field="1" count="0"/>
        </references>
      </pivotArea>
    </format>
    <format dxfId="10">
      <pivotArea outline="0" fieldPosition="0">
        <references count="1">
          <reference field="2" count="7">
            <x v="6"/>
            <x v="7"/>
            <x v="8"/>
            <x v="9"/>
            <x v="10"/>
            <x v="11"/>
            <x v="12"/>
          </reference>
        </references>
      </pivotArea>
    </format>
    <format dxfId="10">
      <pivotArea outline="0" fieldPosition="0" dataOnly="0" labelOnly="1">
        <references count="1">
          <reference field="2" count="7">
            <x v="6"/>
            <x v="7"/>
            <x v="8"/>
            <x v="9"/>
            <x v="10"/>
            <x v="11"/>
            <x v="12"/>
          </reference>
        </references>
      </pivotArea>
    </format>
    <format dxfId="11">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sheetPr>
    <tabColor indexed="8"/>
  </sheetPr>
  <dimension ref="B2:B37"/>
  <sheetViews>
    <sheetView zoomScalePageLayoutView="0" workbookViewId="0" topLeftCell="A1">
      <selection activeCell="D9" sqref="D9"/>
    </sheetView>
  </sheetViews>
  <sheetFormatPr defaultColWidth="9.140625" defaultRowHeight="12.75"/>
  <cols>
    <col min="1" max="1" width="9.140625" style="1" customWidth="1"/>
    <col min="2" max="2" width="88.00390625" style="1" customWidth="1"/>
    <col min="3" max="16384" width="9.140625" style="1" customWidth="1"/>
  </cols>
  <sheetData>
    <row r="2" ht="12.75">
      <c r="B2" s="88" t="s">
        <v>43</v>
      </c>
    </row>
    <row r="4" ht="79.5" customHeight="1">
      <c r="B4" s="2" t="s">
        <v>36</v>
      </c>
    </row>
    <row r="6" ht="30" customHeight="1">
      <c r="B6" s="3" t="s">
        <v>39</v>
      </c>
    </row>
    <row r="8" ht="12.75">
      <c r="B8" s="4" t="s">
        <v>23</v>
      </c>
    </row>
    <row r="9" ht="38.25">
      <c r="B9" s="5" t="s">
        <v>41</v>
      </c>
    </row>
    <row r="10" ht="12.75">
      <c r="B10" s="6" t="s">
        <v>24</v>
      </c>
    </row>
    <row r="11" ht="12.75">
      <c r="B11" s="7" t="s">
        <v>42</v>
      </c>
    </row>
    <row r="12" ht="12.75">
      <c r="B12" s="6" t="s">
        <v>25</v>
      </c>
    </row>
    <row r="13" ht="12.75">
      <c r="B13" s="6" t="s">
        <v>37</v>
      </c>
    </row>
    <row r="14" ht="12.75">
      <c r="B14" s="6" t="s">
        <v>26</v>
      </c>
    </row>
    <row r="15" ht="12.75">
      <c r="B15" s="6"/>
    </row>
    <row r="16" ht="12.75">
      <c r="B16" s="6"/>
    </row>
    <row r="17" ht="12.75">
      <c r="B17" s="6"/>
    </row>
    <row r="18" ht="12.75">
      <c r="B18" s="6"/>
    </row>
    <row r="19" ht="12.75">
      <c r="B19" s="6"/>
    </row>
    <row r="20" ht="12.75">
      <c r="B20" s="6"/>
    </row>
    <row r="21" ht="12.75">
      <c r="B21" s="6"/>
    </row>
    <row r="22" ht="12.75">
      <c r="B22" s="6"/>
    </row>
    <row r="23" ht="12.75">
      <c r="B23" s="6"/>
    </row>
    <row r="24" ht="12.75">
      <c r="B24" s="6"/>
    </row>
    <row r="25" ht="12.75">
      <c r="B25" s="6"/>
    </row>
    <row r="26" ht="12.75">
      <c r="B26" s="6"/>
    </row>
    <row r="27" ht="12.75">
      <c r="B27" s="6"/>
    </row>
    <row r="28" ht="12.75">
      <c r="B28" s="6"/>
    </row>
    <row r="29" ht="12.75">
      <c r="B29" s="6"/>
    </row>
    <row r="30" ht="12.75">
      <c r="B30" s="6"/>
    </row>
    <row r="31" ht="12.75">
      <c r="B31" s="6"/>
    </row>
    <row r="32" ht="12.75">
      <c r="B32" s="6"/>
    </row>
    <row r="33" ht="12.75">
      <c r="B33" s="6"/>
    </row>
    <row r="34" ht="12.75">
      <c r="B34" s="6"/>
    </row>
    <row r="35" ht="12.75">
      <c r="B35" s="6"/>
    </row>
    <row r="36" ht="12.75">
      <c r="B36" s="6"/>
    </row>
    <row r="37" ht="12.75">
      <c r="B37" s="6"/>
    </row>
    <row r="38" ht="12.75"/>
    <row r="39" ht="12.75"/>
    <row r="40" ht="12.75"/>
    <row r="41" ht="12.75"/>
    <row r="42" ht="12.75"/>
    <row r="43" ht="12.75"/>
  </sheetData>
  <sheetProtection/>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3"/>
  </sheetPr>
  <dimension ref="A1:M24"/>
  <sheetViews>
    <sheetView zoomScalePageLayoutView="0" workbookViewId="0" topLeftCell="A1">
      <selection activeCell="A26" sqref="A26"/>
    </sheetView>
  </sheetViews>
  <sheetFormatPr defaultColWidth="9.140625" defaultRowHeight="12.75"/>
  <cols>
    <col min="1" max="1" width="8.7109375" style="8" customWidth="1"/>
    <col min="2" max="2" width="14.7109375" style="8" customWidth="1"/>
    <col min="3" max="5" width="10.7109375" style="8" customWidth="1"/>
    <col min="6" max="6" width="10.28125" style="8" customWidth="1"/>
    <col min="7" max="7" width="9.140625" style="8" customWidth="1"/>
    <col min="8" max="9" width="10.57421875" style="8" customWidth="1"/>
    <col min="10" max="12" width="12.28125" style="8" customWidth="1"/>
    <col min="13" max="13" width="2.57421875" style="8" customWidth="1"/>
    <col min="14" max="16384" width="9.140625" style="8" customWidth="1"/>
  </cols>
  <sheetData>
    <row r="1" spans="1:9" ht="15.75">
      <c r="A1" s="41" t="s">
        <v>35</v>
      </c>
      <c r="B1" s="42"/>
      <c r="C1" s="43"/>
      <c r="D1" s="43"/>
      <c r="E1" s="43"/>
      <c r="F1" s="43"/>
      <c r="G1" s="44"/>
      <c r="H1" s="44"/>
      <c r="I1" s="44"/>
    </row>
    <row r="3" spans="1:3" ht="11.25">
      <c r="A3" s="9" t="s">
        <v>1</v>
      </c>
      <c r="B3" s="49" t="s">
        <v>16</v>
      </c>
      <c r="C3" s="60" t="s">
        <v>45</v>
      </c>
    </row>
    <row r="5" spans="1:12" ht="11.25">
      <c r="A5" s="10" t="s">
        <v>4</v>
      </c>
      <c r="B5" s="10" t="s">
        <v>0</v>
      </c>
      <c r="C5" s="11"/>
      <c r="D5" s="11"/>
      <c r="E5" s="11"/>
      <c r="F5" s="11"/>
      <c r="G5" s="11"/>
      <c r="H5" s="11"/>
      <c r="I5" s="11"/>
      <c r="J5" s="11"/>
      <c r="K5" s="11"/>
      <c r="L5" s="12"/>
    </row>
    <row r="6" spans="1:13" s="14" customFormat="1" ht="33.75">
      <c r="A6" s="13" t="s">
        <v>2</v>
      </c>
      <c r="B6" s="50" t="s">
        <v>20</v>
      </c>
      <c r="C6" s="51" t="s">
        <v>19</v>
      </c>
      <c r="D6" s="51" t="s">
        <v>21</v>
      </c>
      <c r="E6" s="51" t="s">
        <v>3</v>
      </c>
      <c r="F6" s="51" t="s">
        <v>18</v>
      </c>
      <c r="G6" s="51" t="s">
        <v>28</v>
      </c>
      <c r="H6" s="51" t="s">
        <v>29</v>
      </c>
      <c r="I6" s="51" t="s">
        <v>30</v>
      </c>
      <c r="J6" s="51" t="s">
        <v>31</v>
      </c>
      <c r="K6" s="51" t="s">
        <v>32</v>
      </c>
      <c r="L6" s="52" t="s">
        <v>33</v>
      </c>
      <c r="M6" s="8"/>
    </row>
    <row r="7" spans="1:12" ht="11.25">
      <c r="A7" s="15">
        <v>2004</v>
      </c>
      <c r="B7" s="16">
        <v>19054900.584730435</v>
      </c>
      <c r="C7" s="17">
        <v>35069235.82908819</v>
      </c>
      <c r="D7" s="17">
        <v>54124136.41381863</v>
      </c>
      <c r="E7" s="17">
        <v>55105245.13595357</v>
      </c>
      <c r="F7" s="53">
        <v>2.891919844499841</v>
      </c>
      <c r="G7" s="17">
        <v>5127.141455638151</v>
      </c>
      <c r="H7" s="17">
        <v>2675.4784919186427</v>
      </c>
      <c r="I7" s="17">
        <v>7802.619947556794</v>
      </c>
      <c r="J7" s="17">
        <v>269.07206536394966</v>
      </c>
      <c r="K7" s="17">
        <v>76.29132567808809</v>
      </c>
      <c r="L7" s="18">
        <v>93.04271205016259</v>
      </c>
    </row>
    <row r="8" spans="1:12" ht="11.25">
      <c r="A8" s="19">
        <v>2005</v>
      </c>
      <c r="B8" s="20">
        <v>18961641.544642143</v>
      </c>
      <c r="C8" s="21">
        <v>34930663.397447884</v>
      </c>
      <c r="D8" s="21">
        <v>53892304.94209003</v>
      </c>
      <c r="E8" s="21">
        <v>54814943.88533512</v>
      </c>
      <c r="F8" s="54">
        <v>2.8908332517668436</v>
      </c>
      <c r="G8" s="21">
        <v>5195.5858133306765</v>
      </c>
      <c r="H8" s="21">
        <v>2721.0237151332312</v>
      </c>
      <c r="I8" s="21">
        <v>7916.609528463908</v>
      </c>
      <c r="J8" s="21">
        <v>274.00506444014894</v>
      </c>
      <c r="K8" s="21">
        <v>77.89785393345937</v>
      </c>
      <c r="L8" s="22">
        <v>94.78411259891254</v>
      </c>
    </row>
    <row r="9" spans="1:12" ht="11.25">
      <c r="A9" s="19">
        <v>2006</v>
      </c>
      <c r="B9" s="20">
        <v>19292338.013064764</v>
      </c>
      <c r="C9" s="21">
        <v>35729144.74907665</v>
      </c>
      <c r="D9" s="21">
        <v>55021482.762141414</v>
      </c>
      <c r="E9" s="21">
        <v>55701809.37282077</v>
      </c>
      <c r="F9" s="54">
        <v>2.88725033404969</v>
      </c>
      <c r="G9" s="21">
        <v>5387.669410743495</v>
      </c>
      <c r="H9" s="21">
        <v>2846.4467002004953</v>
      </c>
      <c r="I9" s="21">
        <v>8234.11611094399</v>
      </c>
      <c r="J9" s="21">
        <v>279.2647219375364</v>
      </c>
      <c r="K9" s="21">
        <v>79.66736176281007</v>
      </c>
      <c r="L9" s="22">
        <v>96.72341834863919</v>
      </c>
    </row>
    <row r="10" spans="1:12" ht="11.25">
      <c r="A10" s="19">
        <v>2007</v>
      </c>
      <c r="B10" s="20">
        <v>19045015.15776236</v>
      </c>
      <c r="C10" s="21">
        <v>35506937.26893588</v>
      </c>
      <c r="D10" s="21">
        <v>54551952.42669824</v>
      </c>
      <c r="E10" s="21">
        <v>54885206.3504566</v>
      </c>
      <c r="F10" s="54">
        <v>2.8818672968126524</v>
      </c>
      <c r="G10" s="21">
        <v>5507.2078968324695</v>
      </c>
      <c r="H10" s="21">
        <v>2943.814478946441</v>
      </c>
      <c r="I10" s="21">
        <v>8451.02237577891</v>
      </c>
      <c r="J10" s="21">
        <v>289.16794506135346</v>
      </c>
      <c r="K10" s="21">
        <v>82.908149938404</v>
      </c>
      <c r="L10" s="22">
        <v>100.34047902940341</v>
      </c>
    </row>
    <row r="11" spans="1:12" ht="11.25">
      <c r="A11" s="19">
        <v>2008</v>
      </c>
      <c r="B11" s="20">
        <v>18977454.27762056</v>
      </c>
      <c r="C11" s="21">
        <v>35153514.50191781</v>
      </c>
      <c r="D11" s="21">
        <v>54130968.77953837</v>
      </c>
      <c r="E11" s="21">
        <v>54877927.6980658</v>
      </c>
      <c r="F11" s="54">
        <v>2.891743375863716</v>
      </c>
      <c r="G11" s="21">
        <v>5480.918430464623</v>
      </c>
      <c r="H11" s="21">
        <v>2892.9474840913913</v>
      </c>
      <c r="I11" s="21">
        <v>8373.865914556014</v>
      </c>
      <c r="J11" s="21">
        <v>288.81210041581164</v>
      </c>
      <c r="K11" s="21">
        <v>82.29468731877621</v>
      </c>
      <c r="L11" s="22">
        <v>99.87473398449411</v>
      </c>
    </row>
    <row r="12" spans="1:12" ht="11.25">
      <c r="A12" s="19">
        <v>2009</v>
      </c>
      <c r="B12" s="20">
        <v>19658238.172586784</v>
      </c>
      <c r="C12" s="21">
        <v>36339795.87961589</v>
      </c>
      <c r="D12" s="21">
        <v>55998034.05220267</v>
      </c>
      <c r="E12" s="21">
        <v>57047616.09559795</v>
      </c>
      <c r="F12" s="54">
        <v>2.9019699321351333</v>
      </c>
      <c r="G12" s="21">
        <v>5840.3482460000005</v>
      </c>
      <c r="H12" s="21">
        <v>3074.763352000001</v>
      </c>
      <c r="I12" s="21">
        <v>8915.111598000001</v>
      </c>
      <c r="J12" s="21">
        <v>297.0941848768679</v>
      </c>
      <c r="K12" s="21">
        <v>84.61146458240648</v>
      </c>
      <c r="L12" s="22">
        <v>102.3767274729411</v>
      </c>
    </row>
    <row r="13" spans="1:12" ht="11.25">
      <c r="A13" s="23" t="s">
        <v>10</v>
      </c>
      <c r="B13" s="24">
        <v>19582851.87691106</v>
      </c>
      <c r="C13" s="25">
        <v>36319523.388984665</v>
      </c>
      <c r="D13" s="25">
        <v>55902375.265895724</v>
      </c>
      <c r="E13" s="25">
        <v>56753323.79772964</v>
      </c>
      <c r="F13" s="55">
        <v>2.8981133164084243</v>
      </c>
      <c r="G13" s="25">
        <v>5829.76880207032</v>
      </c>
      <c r="H13" s="25">
        <v>3080.4129214818204</v>
      </c>
      <c r="I13" s="25">
        <v>8910.181723552141</v>
      </c>
      <c r="J13" s="25">
        <v>297.69764070696175</v>
      </c>
      <c r="K13" s="25">
        <v>84.81424407722481</v>
      </c>
      <c r="L13" s="26">
        <v>102.72118727085962</v>
      </c>
    </row>
    <row r="14" spans="1:12" ht="11.25">
      <c r="A14" s="23" t="s">
        <v>11</v>
      </c>
      <c r="B14" s="24">
        <v>19461491.115346227</v>
      </c>
      <c r="C14" s="25">
        <v>36233164.99959322</v>
      </c>
      <c r="D14" s="25">
        <v>55694656.11493945</v>
      </c>
      <c r="E14" s="25">
        <v>56357753.36098953</v>
      </c>
      <c r="F14" s="55">
        <v>2.8958599845696824</v>
      </c>
      <c r="G14" s="25">
        <v>5956.572431577909</v>
      </c>
      <c r="H14" s="25">
        <v>3158.892050219384</v>
      </c>
      <c r="I14" s="25">
        <v>9115.464481797293</v>
      </c>
      <c r="J14" s="25">
        <v>306.06968378085344</v>
      </c>
      <c r="K14" s="25">
        <v>87.18233834264404</v>
      </c>
      <c r="L14" s="26">
        <v>105.69215549498836</v>
      </c>
    </row>
    <row r="15" spans="1:12" ht="11.25">
      <c r="A15" s="23" t="s">
        <v>12</v>
      </c>
      <c r="B15" s="24">
        <v>19416193.23191209</v>
      </c>
      <c r="C15" s="25">
        <v>36252744.11910995</v>
      </c>
      <c r="D15" s="25">
        <v>55668937.35102204</v>
      </c>
      <c r="E15" s="25">
        <v>56170685.72327356</v>
      </c>
      <c r="F15" s="55">
        <v>2.89298139199359</v>
      </c>
      <c r="G15" s="25">
        <v>6015.82525006997</v>
      </c>
      <c r="H15" s="25">
        <v>3199.871312249066</v>
      </c>
      <c r="I15" s="25">
        <v>9215.696562319035</v>
      </c>
      <c r="J15" s="25">
        <v>309.83546456379884</v>
      </c>
      <c r="K15" s="25">
        <v>88.26563036816609</v>
      </c>
      <c r="L15" s="26">
        <v>107.09901744313929</v>
      </c>
    </row>
    <row r="16" spans="1:12" ht="11.25">
      <c r="A16" s="23" t="s">
        <v>13</v>
      </c>
      <c r="B16" s="24">
        <v>19416536.88077227</v>
      </c>
      <c r="C16" s="25">
        <v>36344915.17901188</v>
      </c>
      <c r="D16" s="25">
        <v>55761452.05978415</v>
      </c>
      <c r="E16" s="25">
        <v>56126791.35010187</v>
      </c>
      <c r="F16" s="55">
        <v>2.8906695202522386</v>
      </c>
      <c r="G16" s="25">
        <v>6119.440058072451</v>
      </c>
      <c r="H16" s="25">
        <v>3263.300595623589</v>
      </c>
      <c r="I16" s="25">
        <v>9382.74065369604</v>
      </c>
      <c r="J16" s="25">
        <v>315.16640148802156</v>
      </c>
      <c r="K16" s="25">
        <v>89.78699164795545</v>
      </c>
      <c r="L16" s="26">
        <v>109.02885967418382</v>
      </c>
    </row>
    <row r="17" spans="1:12" ht="11.25">
      <c r="A17" s="23" t="s">
        <v>14</v>
      </c>
      <c r="B17" s="24">
        <v>19423415.19574335</v>
      </c>
      <c r="C17" s="25">
        <v>36448837.4815021</v>
      </c>
      <c r="D17" s="25">
        <v>55872252.67724545</v>
      </c>
      <c r="E17" s="25">
        <v>56101332.187498175</v>
      </c>
      <c r="F17" s="55">
        <v>2.8883351162566306</v>
      </c>
      <c r="G17" s="25">
        <v>6223.813259862967</v>
      </c>
      <c r="H17" s="25">
        <v>3327.3645713417363</v>
      </c>
      <c r="I17" s="25">
        <v>9551.177831204703</v>
      </c>
      <c r="J17" s="25">
        <v>320.42836942634676</v>
      </c>
      <c r="K17" s="25">
        <v>91.28863363695439</v>
      </c>
      <c r="L17" s="26">
        <v>110.9387784065831</v>
      </c>
    </row>
    <row r="18" spans="1:12" ht="11.25">
      <c r="A18" s="23" t="s">
        <v>22</v>
      </c>
      <c r="B18" s="24">
        <v>19432049.904448297</v>
      </c>
      <c r="C18" s="25">
        <v>36557402.98449026</v>
      </c>
      <c r="D18" s="25">
        <v>55989452.88893856</v>
      </c>
      <c r="E18" s="25">
        <v>56080961.569405176</v>
      </c>
      <c r="F18" s="55">
        <v>2.8860033730444146</v>
      </c>
      <c r="G18" s="25">
        <v>6328.914247760561</v>
      </c>
      <c r="H18" s="25">
        <v>3392.1549853812817</v>
      </c>
      <c r="I18" s="25">
        <v>9721.069233141843</v>
      </c>
      <c r="J18" s="25">
        <v>325.6946271176349</v>
      </c>
      <c r="K18" s="25">
        <v>92.78982390571967</v>
      </c>
      <c r="L18" s="26">
        <v>112.8531692511721</v>
      </c>
    </row>
    <row r="19" spans="1:12" ht="11.25">
      <c r="A19" s="27" t="s">
        <v>34</v>
      </c>
      <c r="B19" s="28">
        <v>19441491.6983207</v>
      </c>
      <c r="C19" s="29">
        <v>36668983.0323574</v>
      </c>
      <c r="D19" s="29">
        <v>56110474.730678104</v>
      </c>
      <c r="E19" s="29">
        <v>56061412.689976245</v>
      </c>
      <c r="F19" s="56">
        <v>2.883596256907522</v>
      </c>
      <c r="G19" s="29">
        <v>6434.914766936299</v>
      </c>
      <c r="H19" s="29">
        <v>3457.8487040217015</v>
      </c>
      <c r="I19" s="29">
        <v>9892.763470958002</v>
      </c>
      <c r="J19" s="29">
        <v>330.98873619312496</v>
      </c>
      <c r="K19" s="29">
        <v>94.29900744644132</v>
      </c>
      <c r="L19" s="30">
        <v>114.78331455045297</v>
      </c>
    </row>
    <row r="21" spans="1:2" ht="11.25">
      <c r="A21" s="31" t="str">
        <f>"Growth "&amp;LEFT(A13,4)&amp;"-"&amp;LEFT(A19,4)</f>
        <v>Growth 2010-2016</v>
      </c>
      <c r="B21" s="21"/>
    </row>
    <row r="22" spans="1:12" ht="11.25">
      <c r="A22" s="57" t="s">
        <v>15</v>
      </c>
      <c r="B22" s="33">
        <f>B19-B12</f>
        <v>-216746.47426608205</v>
      </c>
      <c r="C22" s="33">
        <f aca="true" t="shared" si="0" ref="C22:L22">C19-C12</f>
        <v>329187.15274151415</v>
      </c>
      <c r="D22" s="33">
        <f t="shared" si="0"/>
        <v>112440.6784754321</v>
      </c>
      <c r="E22" s="33">
        <f t="shared" si="0"/>
        <v>-986203.4056217074</v>
      </c>
      <c r="F22" s="33">
        <f t="shared" si="0"/>
        <v>-0.01837367522761113</v>
      </c>
      <c r="G22" s="33">
        <f t="shared" si="0"/>
        <v>594.5665209362987</v>
      </c>
      <c r="H22" s="33">
        <f t="shared" si="0"/>
        <v>383.0853520217006</v>
      </c>
      <c r="I22" s="33">
        <f t="shared" si="0"/>
        <v>977.6518729580002</v>
      </c>
      <c r="J22" s="33">
        <f t="shared" si="0"/>
        <v>33.894551316257036</v>
      </c>
      <c r="K22" s="33">
        <f t="shared" si="0"/>
        <v>9.687542864034839</v>
      </c>
      <c r="L22" s="34">
        <f t="shared" si="0"/>
        <v>12.406587077511873</v>
      </c>
    </row>
    <row r="23" spans="1:12" ht="11.25">
      <c r="A23" s="58" t="s">
        <v>16</v>
      </c>
      <c r="B23" s="36">
        <f>B22/B12</f>
        <v>-0.011025732436609342</v>
      </c>
      <c r="C23" s="36">
        <f aca="true" t="shared" si="1" ref="C23:L23">C22/C12</f>
        <v>0.00905858562970535</v>
      </c>
      <c r="D23" s="36">
        <f t="shared" si="1"/>
        <v>0.0020079397496457155</v>
      </c>
      <c r="E23" s="36">
        <f t="shared" si="1"/>
        <v>-0.017287372779417637</v>
      </c>
      <c r="F23" s="36">
        <f t="shared" si="1"/>
        <v>-0.006331449207708587</v>
      </c>
      <c r="G23" s="36">
        <f t="shared" si="1"/>
        <v>0.10180326512952576</v>
      </c>
      <c r="H23" s="36">
        <f t="shared" si="1"/>
        <v>0.12459019058247853</v>
      </c>
      <c r="I23" s="36">
        <f t="shared" si="1"/>
        <v>0.10966232583979373</v>
      </c>
      <c r="J23" s="36">
        <f t="shared" si="1"/>
        <v>0.1140868890796526</v>
      </c>
      <c r="K23" s="36">
        <f t="shared" si="1"/>
        <v>0.11449444719869793</v>
      </c>
      <c r="L23" s="37">
        <f t="shared" si="1"/>
        <v>0.1211856188779918</v>
      </c>
    </row>
    <row r="24" spans="1:12" ht="11.25">
      <c r="A24" s="59" t="s">
        <v>17</v>
      </c>
      <c r="B24" s="39">
        <f>RATE(7,,-B12,B19)</f>
        <v>-0.001582598702061302</v>
      </c>
      <c r="C24" s="39">
        <f aca="true" t="shared" si="2" ref="C24:L24">RATE(7,,-C12,C19)</f>
        <v>0.0012890876956191428</v>
      </c>
      <c r="D24" s="39">
        <f t="shared" si="2"/>
        <v>0.00028660199580958214</v>
      </c>
      <c r="E24" s="39">
        <f t="shared" si="2"/>
        <v>-0.0024881200822030763</v>
      </c>
      <c r="F24" s="39">
        <f t="shared" si="2"/>
        <v>-0.0009069567284247978</v>
      </c>
      <c r="G24" s="39">
        <f t="shared" si="2"/>
        <v>0.013946090431106575</v>
      </c>
      <c r="H24" s="39">
        <f t="shared" si="2"/>
        <v>0.016915574313157548</v>
      </c>
      <c r="I24" s="39">
        <f t="shared" si="2"/>
        <v>0.014976143521913253</v>
      </c>
      <c r="J24" s="39">
        <f t="shared" si="2"/>
        <v>0.015553303771526132</v>
      </c>
      <c r="K24" s="39">
        <f t="shared" si="2"/>
        <v>0.015606368639753506</v>
      </c>
      <c r="L24" s="40">
        <f t="shared" si="2"/>
        <v>0.01647520279624059</v>
      </c>
    </row>
  </sheetData>
  <sheetProtection/>
  <printOptions/>
  <pageMargins left="0.31" right="0.06" top="1" bottom="1" header="0.5" footer="0.5"/>
  <pageSetup horizontalDpi="300" verticalDpi="300" orientation="landscape" paperSize="9" r:id="rId1"/>
  <headerFooter alignWithMargins="0">
    <oddFooter>&amp;LSource: Ministry of Tourism, NZ</oddFooter>
  </headerFooter>
</worksheet>
</file>

<file path=xl/worksheets/sheet3.xml><?xml version="1.0" encoding="utf-8"?>
<worksheet xmlns="http://schemas.openxmlformats.org/spreadsheetml/2006/main" xmlns:r="http://schemas.openxmlformats.org/officeDocument/2006/relationships">
  <sheetPr>
    <tabColor indexed="35"/>
  </sheetPr>
  <dimension ref="A1:I24"/>
  <sheetViews>
    <sheetView zoomScalePageLayoutView="0" workbookViewId="0" topLeftCell="A1">
      <pane ySplit="6" topLeftCell="BM7" activePane="bottomLeft" state="frozen"/>
      <selection pane="topLeft" activeCell="A1" sqref="A1"/>
      <selection pane="bottomLeft" activeCell="A27" sqref="A27"/>
    </sheetView>
  </sheetViews>
  <sheetFormatPr defaultColWidth="9.140625" defaultRowHeight="12.75"/>
  <cols>
    <col min="1" max="1" width="12.28125" style="8" bestFit="1" customWidth="1"/>
    <col min="2" max="2" width="20.421875" style="8" bestFit="1" customWidth="1"/>
    <col min="3" max="7" width="9.8515625" style="8" customWidth="1"/>
    <col min="8" max="8" width="4.00390625" style="8" customWidth="1"/>
    <col min="9" max="9" width="8.57421875" style="8" customWidth="1"/>
    <col min="10" max="10" width="1.7109375" style="8" customWidth="1"/>
    <col min="11" max="16384" width="9.140625" style="8" customWidth="1"/>
  </cols>
  <sheetData>
    <row r="1" spans="1:8" ht="15.75">
      <c r="A1" s="41" t="s">
        <v>38</v>
      </c>
      <c r="B1" s="42"/>
      <c r="C1" s="43"/>
      <c r="D1" s="43"/>
      <c r="E1" s="43"/>
      <c r="F1" s="43"/>
      <c r="G1" s="43"/>
      <c r="H1" s="44"/>
    </row>
    <row r="3" spans="1:3" ht="11.25">
      <c r="A3" s="61" t="s">
        <v>0</v>
      </c>
      <c r="B3" s="62" t="s">
        <v>20</v>
      </c>
      <c r="C3" s="60" t="s">
        <v>44</v>
      </c>
    </row>
    <row r="5" spans="1:9" ht="12.75" customHeight="1">
      <c r="A5" s="63" t="s">
        <v>4</v>
      </c>
      <c r="B5" s="63" t="s">
        <v>1</v>
      </c>
      <c r="C5" s="64"/>
      <c r="D5" s="64"/>
      <c r="E5" s="64"/>
      <c r="F5" s="64"/>
      <c r="G5" s="65"/>
      <c r="I5" s="86" t="s">
        <v>27</v>
      </c>
    </row>
    <row r="6" spans="1:9" s="14" customFormat="1" ht="11.25">
      <c r="A6" s="66" t="s">
        <v>2</v>
      </c>
      <c r="B6" s="67" t="s">
        <v>5</v>
      </c>
      <c r="C6" s="68" t="s">
        <v>6</v>
      </c>
      <c r="D6" s="68" t="s">
        <v>7</v>
      </c>
      <c r="E6" s="68" t="s">
        <v>8</v>
      </c>
      <c r="F6" s="68" t="s">
        <v>9</v>
      </c>
      <c r="G6" s="69" t="s">
        <v>16</v>
      </c>
      <c r="I6" s="87"/>
    </row>
    <row r="7" spans="1:9" ht="11.25">
      <c r="A7" s="70">
        <v>2004</v>
      </c>
      <c r="B7" s="71">
        <v>7492479.611189603</v>
      </c>
      <c r="C7" s="72">
        <v>8121180.767604364</v>
      </c>
      <c r="D7" s="72">
        <v>2789206.564254771</v>
      </c>
      <c r="E7" s="72">
        <v>279789.37358842755</v>
      </c>
      <c r="F7" s="72">
        <v>372244.2680932705</v>
      </c>
      <c r="G7" s="73">
        <v>19054900.584730435</v>
      </c>
      <c r="I7" s="45"/>
    </row>
    <row r="8" spans="1:9" ht="11.25">
      <c r="A8" s="74">
        <v>2005</v>
      </c>
      <c r="B8" s="75">
        <v>7461918.551693749</v>
      </c>
      <c r="C8" s="76">
        <v>7999332.17007429</v>
      </c>
      <c r="D8" s="76">
        <v>2841877.066457016</v>
      </c>
      <c r="E8" s="76">
        <v>282641.9835338969</v>
      </c>
      <c r="F8" s="76">
        <v>375871.7728831905</v>
      </c>
      <c r="G8" s="77">
        <v>18961641.544642143</v>
      </c>
      <c r="I8" s="46">
        <f>G8/G7-1</f>
        <v>-0.004894228635494713</v>
      </c>
    </row>
    <row r="9" spans="1:9" ht="11.25">
      <c r="A9" s="74">
        <v>2006</v>
      </c>
      <c r="B9" s="75">
        <v>7616989.751309308</v>
      </c>
      <c r="C9" s="76">
        <v>8024240.637581051</v>
      </c>
      <c r="D9" s="76">
        <v>2985392.909909807</v>
      </c>
      <c r="E9" s="76">
        <v>285812.300216272</v>
      </c>
      <c r="F9" s="76">
        <v>379902.41404832574</v>
      </c>
      <c r="G9" s="77">
        <v>19292338.013064764</v>
      </c>
      <c r="I9" s="46">
        <f aca="true" t="shared" si="0" ref="I9:I19">G9/G8-1</f>
        <v>0.017440286888877665</v>
      </c>
    </row>
    <row r="10" spans="1:9" ht="11.25">
      <c r="A10" s="74">
        <v>2007</v>
      </c>
      <c r="B10" s="75">
        <v>7535912.260405739</v>
      </c>
      <c r="C10" s="76">
        <v>7751017.810303243</v>
      </c>
      <c r="D10" s="76">
        <v>3086585.119577276</v>
      </c>
      <c r="E10" s="76">
        <v>288395.3759236179</v>
      </c>
      <c r="F10" s="76">
        <v>383104.5915524796</v>
      </c>
      <c r="G10" s="77">
        <v>19045015.15776236</v>
      </c>
      <c r="I10" s="46">
        <f t="shared" si="0"/>
        <v>-0.012819745078845202</v>
      </c>
    </row>
    <row r="11" spans="1:9" ht="11.25">
      <c r="A11" s="74">
        <v>2008</v>
      </c>
      <c r="B11" s="75">
        <v>7607823.961872576</v>
      </c>
      <c r="C11" s="76">
        <v>7788006.4058269</v>
      </c>
      <c r="D11" s="76">
        <v>2904413.05266466</v>
      </c>
      <c r="E11" s="76">
        <v>290919.80142170045</v>
      </c>
      <c r="F11" s="76">
        <v>386291.0558347268</v>
      </c>
      <c r="G11" s="77">
        <v>18977454.27762056</v>
      </c>
      <c r="I11" s="46">
        <f t="shared" si="0"/>
        <v>-0.0035474311562446736</v>
      </c>
    </row>
    <row r="12" spans="1:9" ht="11.25">
      <c r="A12" s="74">
        <v>2009</v>
      </c>
      <c r="B12" s="75">
        <v>8164514.881803193</v>
      </c>
      <c r="C12" s="76">
        <v>7836236.981346767</v>
      </c>
      <c r="D12" s="76">
        <v>2973618.7030400746</v>
      </c>
      <c r="E12" s="76">
        <v>293844.75176417065</v>
      </c>
      <c r="F12" s="76">
        <v>390022.85463257716</v>
      </c>
      <c r="G12" s="77">
        <v>19658238.172586784</v>
      </c>
      <c r="I12" s="46">
        <f t="shared" si="0"/>
        <v>0.03587329917949256</v>
      </c>
    </row>
    <row r="13" spans="1:9" ht="11.25">
      <c r="A13" s="78" t="s">
        <v>10</v>
      </c>
      <c r="B13" s="79">
        <v>8085394.003577422</v>
      </c>
      <c r="C13" s="80">
        <v>7774337.415230987</v>
      </c>
      <c r="D13" s="80">
        <v>3033091.077100875</v>
      </c>
      <c r="E13" s="80">
        <v>296565.76668690477</v>
      </c>
      <c r="F13" s="80">
        <v>393463.61431487167</v>
      </c>
      <c r="G13" s="81">
        <v>19582851.87691106</v>
      </c>
      <c r="I13" s="47">
        <f t="shared" si="0"/>
        <v>-0.0038348449649394656</v>
      </c>
    </row>
    <row r="14" spans="1:9" ht="11.25">
      <c r="A14" s="78" t="s">
        <v>11</v>
      </c>
      <c r="B14" s="79">
        <v>8059392.181771683</v>
      </c>
      <c r="C14" s="80">
        <v>7612414.014052578</v>
      </c>
      <c r="D14" s="80">
        <v>3093752.898642893</v>
      </c>
      <c r="E14" s="80">
        <v>299186.27665209875</v>
      </c>
      <c r="F14" s="80">
        <v>396745.74422697444</v>
      </c>
      <c r="G14" s="81">
        <v>19461491.115346227</v>
      </c>
      <c r="I14" s="47">
        <f t="shared" si="0"/>
        <v>-0.006197297632012488</v>
      </c>
    </row>
    <row r="15" spans="1:9" ht="11.25">
      <c r="A15" s="78" t="s">
        <v>12</v>
      </c>
      <c r="B15" s="79">
        <v>8016918.19079527</v>
      </c>
      <c r="C15" s="80">
        <v>7542309.849948999</v>
      </c>
      <c r="D15" s="80">
        <v>3155627.95661575</v>
      </c>
      <c r="E15" s="80">
        <v>301620.8525442204</v>
      </c>
      <c r="F15" s="80">
        <v>399716.3820078523</v>
      </c>
      <c r="G15" s="81">
        <v>19416193.23191209</v>
      </c>
      <c r="I15" s="47">
        <f t="shared" si="0"/>
        <v>-0.002327564890360123</v>
      </c>
    </row>
    <row r="16" spans="1:9" ht="11.25">
      <c r="A16" s="78" t="s">
        <v>13</v>
      </c>
      <c r="B16" s="79">
        <v>8001553.581040255</v>
      </c>
      <c r="C16" s="80">
        <v>7489500.335758876</v>
      </c>
      <c r="D16" s="80">
        <v>3218740.515748066</v>
      </c>
      <c r="E16" s="80">
        <v>304055.4284363421</v>
      </c>
      <c r="F16" s="80">
        <v>402687.0197887302</v>
      </c>
      <c r="G16" s="81">
        <v>19416536.88077227</v>
      </c>
      <c r="I16" s="47">
        <f t="shared" si="0"/>
        <v>1.7699085298250594E-05</v>
      </c>
    </row>
    <row r="17" spans="1:9" ht="11.25">
      <c r="A17" s="78" t="s">
        <v>14</v>
      </c>
      <c r="B17" s="79">
        <v>7987523.000589636</v>
      </c>
      <c r="C17" s="80">
        <v>7440629.207192609</v>
      </c>
      <c r="D17" s="80">
        <v>3283115.326063028</v>
      </c>
      <c r="E17" s="80">
        <v>306490.00432846375</v>
      </c>
      <c r="F17" s="80">
        <v>405657.6575696081</v>
      </c>
      <c r="G17" s="81">
        <v>19423415.19574335</v>
      </c>
      <c r="I17" s="47">
        <f t="shared" si="0"/>
        <v>0.00035425034924174703</v>
      </c>
    </row>
    <row r="18" spans="1:9" ht="11.25">
      <c r="A18" s="78" t="s">
        <v>22</v>
      </c>
      <c r="B18" s="79">
        <v>7975159.956769507</v>
      </c>
      <c r="C18" s="80">
        <v>7390559.4395234315</v>
      </c>
      <c r="D18" s="80">
        <v>3348777.632584287</v>
      </c>
      <c r="E18" s="80">
        <v>308924.5802205854</v>
      </c>
      <c r="F18" s="80">
        <v>408628.2953504859</v>
      </c>
      <c r="G18" s="81">
        <v>19432049.904448297</v>
      </c>
      <c r="I18" s="47">
        <f t="shared" si="0"/>
        <v>0.00044455151773936663</v>
      </c>
    </row>
    <row r="19" spans="1:9" ht="11.25">
      <c r="A19" s="82" t="s">
        <v>34</v>
      </c>
      <c r="B19" s="83">
        <v>7961605.815356171</v>
      </c>
      <c r="C19" s="84">
        <v>7341174.608484485</v>
      </c>
      <c r="D19" s="84">
        <v>3415753.185235973</v>
      </c>
      <c r="E19" s="84">
        <v>311359.1561127072</v>
      </c>
      <c r="F19" s="84">
        <v>411598.9331313638</v>
      </c>
      <c r="G19" s="85">
        <v>19441491.6983207</v>
      </c>
      <c r="I19" s="48">
        <f t="shared" si="0"/>
        <v>0.00048588769166579837</v>
      </c>
    </row>
    <row r="21" spans="1:2" ht="11.25">
      <c r="A21" s="31" t="str">
        <f>"Growth "&amp;LEFT(A13,4)&amp;"-"&amp;LEFT(A19,4)</f>
        <v>Growth 2010-2016</v>
      </c>
      <c r="B21" s="21"/>
    </row>
    <row r="22" spans="1:7" ht="11.25">
      <c r="A22" s="32" t="s">
        <v>15</v>
      </c>
      <c r="B22" s="33">
        <f aca="true" t="shared" si="1" ref="B22:G22">B19-B12</f>
        <v>-202909.06644702237</v>
      </c>
      <c r="C22" s="33">
        <f t="shared" si="1"/>
        <v>-495062.3728622822</v>
      </c>
      <c r="D22" s="33">
        <f t="shared" si="1"/>
        <v>442134.4821958984</v>
      </c>
      <c r="E22" s="33">
        <f t="shared" si="1"/>
        <v>17514.40434853657</v>
      </c>
      <c r="F22" s="33">
        <f t="shared" si="1"/>
        <v>21576.078498786665</v>
      </c>
      <c r="G22" s="34">
        <f t="shared" si="1"/>
        <v>-216746.47426608205</v>
      </c>
    </row>
    <row r="23" spans="1:7" ht="11.25">
      <c r="A23" s="35" t="s">
        <v>16</v>
      </c>
      <c r="B23" s="36">
        <f aca="true" t="shared" si="2" ref="B23:G23">B22/B12</f>
        <v>-0.02485255638387769</v>
      </c>
      <c r="C23" s="36">
        <f t="shared" si="2"/>
        <v>-0.06317603385920047</v>
      </c>
      <c r="D23" s="36">
        <f t="shared" si="2"/>
        <v>0.14868566764927962</v>
      </c>
      <c r="E23" s="36">
        <f t="shared" si="2"/>
        <v>0.05960427825708797</v>
      </c>
      <c r="F23" s="36">
        <f t="shared" si="2"/>
        <v>0.055320036358157805</v>
      </c>
      <c r="G23" s="37">
        <f t="shared" si="2"/>
        <v>-0.011025732436609342</v>
      </c>
    </row>
    <row r="24" spans="1:7" ht="11.25">
      <c r="A24" s="38" t="s">
        <v>17</v>
      </c>
      <c r="B24" s="39">
        <f aca="true" t="shared" si="3" ref="B24:G24">RATE(7,,-B12,B19)</f>
        <v>-0.0035887727915105932</v>
      </c>
      <c r="C24" s="39">
        <f t="shared" si="3"/>
        <v>-0.009279517634477066</v>
      </c>
      <c r="D24" s="39">
        <f t="shared" si="3"/>
        <v>0.02000000000000252</v>
      </c>
      <c r="E24" s="39">
        <f t="shared" si="3"/>
        <v>0.008305085460860631</v>
      </c>
      <c r="F24" s="39">
        <f t="shared" si="3"/>
        <v>0.0077216699282171225</v>
      </c>
      <c r="G24" s="40">
        <f t="shared" si="3"/>
        <v>-0.001582598702061302</v>
      </c>
    </row>
  </sheetData>
  <sheetProtection/>
  <mergeCells count="1">
    <mergeCell ref="I5:I6"/>
  </mergeCells>
  <printOptions/>
  <pageMargins left="0.33" right="0.15" top="1" bottom="1" header="0.5" footer="0.5"/>
  <pageSetup horizontalDpi="300" verticalDpi="300" orientation="portrait" paperSize="9" r:id="rId1"/>
  <headerFooter alignWithMargins="0">
    <oddFooter>&amp;LSource: Ministry of Tourism, NZ</oddFooter>
  </headerFooter>
</worksheet>
</file>

<file path=xl/worksheets/sheet4.xml><?xml version="1.0" encoding="utf-8"?>
<worksheet xmlns="http://schemas.openxmlformats.org/spreadsheetml/2006/main" xmlns:r="http://schemas.openxmlformats.org/officeDocument/2006/relationships">
  <dimension ref="A1:H19"/>
  <sheetViews>
    <sheetView workbookViewId="0" topLeftCell="A1">
      <selection activeCell="F37" sqref="F37"/>
    </sheetView>
  </sheetViews>
  <sheetFormatPr defaultColWidth="9.140625" defaultRowHeight="12.75"/>
  <cols>
    <col min="1" max="1" width="12.28125" style="8" bestFit="1" customWidth="1"/>
    <col min="2" max="2" width="20.421875" style="8" bestFit="1" customWidth="1"/>
    <col min="3" max="7" width="9.8515625" style="8" customWidth="1"/>
    <col min="8" max="8" width="5.7109375" style="8" customWidth="1"/>
    <col min="9" max="9" width="1.7109375" style="8" customWidth="1"/>
    <col min="10" max="16384" width="9.140625" style="8" customWidth="1"/>
  </cols>
  <sheetData>
    <row r="1" spans="1:8" ht="15.75">
      <c r="A1" s="41" t="s">
        <v>38</v>
      </c>
      <c r="B1" s="42"/>
      <c r="C1" s="43"/>
      <c r="D1" s="43"/>
      <c r="E1" s="43"/>
      <c r="F1" s="43"/>
      <c r="G1" s="43"/>
      <c r="H1" s="44"/>
    </row>
    <row r="3" spans="1:3" ht="11.25">
      <c r="A3" s="61" t="s">
        <v>0</v>
      </c>
      <c r="B3" s="62" t="s">
        <v>20</v>
      </c>
      <c r="C3" s="60" t="s">
        <v>40</v>
      </c>
    </row>
    <row r="5" spans="1:7" ht="12.75" customHeight="1">
      <c r="A5" s="63" t="s">
        <v>4</v>
      </c>
      <c r="B5" s="63" t="s">
        <v>1</v>
      </c>
      <c r="C5" s="64"/>
      <c r="D5" s="64"/>
      <c r="E5" s="64"/>
      <c r="F5" s="64"/>
      <c r="G5" s="65"/>
    </row>
    <row r="6" spans="1:7" s="14" customFormat="1" ht="11.25">
      <c r="A6" s="66" t="s">
        <v>2</v>
      </c>
      <c r="B6" s="67" t="s">
        <v>5</v>
      </c>
      <c r="C6" s="68" t="s">
        <v>6</v>
      </c>
      <c r="D6" s="68" t="s">
        <v>7</v>
      </c>
      <c r="E6" s="68" t="s">
        <v>8</v>
      </c>
      <c r="F6" s="68" t="s">
        <v>9</v>
      </c>
      <c r="G6" s="69" t="s">
        <v>16</v>
      </c>
    </row>
    <row r="7" spans="1:7" ht="11.25">
      <c r="A7" s="70">
        <v>2004</v>
      </c>
      <c r="B7" s="71">
        <v>7492479.611189603</v>
      </c>
      <c r="C7" s="72">
        <v>8121180.767604364</v>
      </c>
      <c r="D7" s="72">
        <v>2789206.564254771</v>
      </c>
      <c r="E7" s="72">
        <v>279789.37358842755</v>
      </c>
      <c r="F7" s="72">
        <v>372244.2680932705</v>
      </c>
      <c r="G7" s="73">
        <v>19054900.584730435</v>
      </c>
    </row>
    <row r="8" spans="1:7" ht="11.25">
      <c r="A8" s="74">
        <v>2005</v>
      </c>
      <c r="B8" s="75">
        <v>7461918.551693749</v>
      </c>
      <c r="C8" s="76">
        <v>7999332.17007429</v>
      </c>
      <c r="D8" s="76">
        <v>2841877.066457016</v>
      </c>
      <c r="E8" s="76">
        <v>282641.9835338969</v>
      </c>
      <c r="F8" s="76">
        <v>375871.7728831905</v>
      </c>
      <c r="G8" s="77">
        <v>18961641.544642143</v>
      </c>
    </row>
    <row r="9" spans="1:7" ht="11.25">
      <c r="A9" s="74">
        <v>2006</v>
      </c>
      <c r="B9" s="75">
        <v>7616989.751309308</v>
      </c>
      <c r="C9" s="76">
        <v>8024240.637581051</v>
      </c>
      <c r="D9" s="76">
        <v>2985392.909909807</v>
      </c>
      <c r="E9" s="76">
        <v>285812.300216272</v>
      </c>
      <c r="F9" s="76">
        <v>379902.41404832574</v>
      </c>
      <c r="G9" s="77">
        <v>19292338.013064764</v>
      </c>
    </row>
    <row r="10" spans="1:7" ht="11.25">
      <c r="A10" s="74">
        <v>2007</v>
      </c>
      <c r="B10" s="75">
        <v>7535912.260405739</v>
      </c>
      <c r="C10" s="76">
        <v>7751017.810303243</v>
      </c>
      <c r="D10" s="76">
        <v>3086585.119577276</v>
      </c>
      <c r="E10" s="76">
        <v>288395.3759236179</v>
      </c>
      <c r="F10" s="76">
        <v>383104.5915524796</v>
      </c>
      <c r="G10" s="77">
        <v>19045015.15776236</v>
      </c>
    </row>
    <row r="11" spans="1:7" ht="11.25">
      <c r="A11" s="74">
        <v>2008</v>
      </c>
      <c r="B11" s="75">
        <v>7607823.961872576</v>
      </c>
      <c r="C11" s="76">
        <v>7788006.4058269</v>
      </c>
      <c r="D11" s="76">
        <v>2904413.05266466</v>
      </c>
      <c r="E11" s="76">
        <v>290919.80142170045</v>
      </c>
      <c r="F11" s="76">
        <v>386291.0558347268</v>
      </c>
      <c r="G11" s="77">
        <v>18977454.27762056</v>
      </c>
    </row>
    <row r="12" spans="1:7" ht="11.25">
      <c r="A12" s="74">
        <v>2009</v>
      </c>
      <c r="B12" s="75">
        <v>8164514.881803193</v>
      </c>
      <c r="C12" s="76">
        <v>7836236.981346767</v>
      </c>
      <c r="D12" s="76">
        <v>2973618.7030400746</v>
      </c>
      <c r="E12" s="76">
        <v>293844.75176417065</v>
      </c>
      <c r="F12" s="76">
        <v>390022.85463257716</v>
      </c>
      <c r="G12" s="77">
        <v>19658238.172586784</v>
      </c>
    </row>
    <row r="13" spans="1:7" ht="11.25">
      <c r="A13" s="78" t="s">
        <v>10</v>
      </c>
      <c r="B13" s="79">
        <v>8085394.003577422</v>
      </c>
      <c r="C13" s="80">
        <v>7774337.415230987</v>
      </c>
      <c r="D13" s="80">
        <v>3033091.077100875</v>
      </c>
      <c r="E13" s="80">
        <v>296565.76668690477</v>
      </c>
      <c r="F13" s="80">
        <v>393463.61431487167</v>
      </c>
      <c r="G13" s="81">
        <v>19582851.87691106</v>
      </c>
    </row>
    <row r="14" spans="1:7" ht="11.25">
      <c r="A14" s="78" t="s">
        <v>11</v>
      </c>
      <c r="B14" s="79">
        <v>8059392.181771683</v>
      </c>
      <c r="C14" s="80">
        <v>7612414.014052578</v>
      </c>
      <c r="D14" s="80">
        <v>3093752.898642893</v>
      </c>
      <c r="E14" s="80">
        <v>299186.27665209875</v>
      </c>
      <c r="F14" s="80">
        <v>396745.74422697444</v>
      </c>
      <c r="G14" s="81">
        <v>19461491.115346227</v>
      </c>
    </row>
    <row r="15" spans="1:7" ht="11.25">
      <c r="A15" s="78" t="s">
        <v>12</v>
      </c>
      <c r="B15" s="79">
        <v>8016918.19079527</v>
      </c>
      <c r="C15" s="80">
        <v>7542309.849948999</v>
      </c>
      <c r="D15" s="80">
        <v>3155627.95661575</v>
      </c>
      <c r="E15" s="80">
        <v>301620.8525442204</v>
      </c>
      <c r="F15" s="80">
        <v>399716.3820078523</v>
      </c>
      <c r="G15" s="81">
        <v>19416193.23191209</v>
      </c>
    </row>
    <row r="16" spans="1:7" ht="11.25">
      <c r="A16" s="78" t="s">
        <v>13</v>
      </c>
      <c r="B16" s="79">
        <v>8001553.581040255</v>
      </c>
      <c r="C16" s="80">
        <v>7489500.335758876</v>
      </c>
      <c r="D16" s="80">
        <v>3218740.515748066</v>
      </c>
      <c r="E16" s="80">
        <v>304055.4284363421</v>
      </c>
      <c r="F16" s="80">
        <v>402687.0197887302</v>
      </c>
      <c r="G16" s="81">
        <v>19416536.88077227</v>
      </c>
    </row>
    <row r="17" spans="1:7" ht="11.25">
      <c r="A17" s="78" t="s">
        <v>14</v>
      </c>
      <c r="B17" s="79">
        <v>7987523.000589636</v>
      </c>
      <c r="C17" s="80">
        <v>7440629.207192609</v>
      </c>
      <c r="D17" s="80">
        <v>3283115.326063028</v>
      </c>
      <c r="E17" s="80">
        <v>306490.00432846375</v>
      </c>
      <c r="F17" s="80">
        <v>405657.6575696081</v>
      </c>
      <c r="G17" s="81">
        <v>19423415.19574335</v>
      </c>
    </row>
    <row r="18" spans="1:7" ht="11.25">
      <c r="A18" s="78" t="s">
        <v>22</v>
      </c>
      <c r="B18" s="79">
        <v>7975159.956769507</v>
      </c>
      <c r="C18" s="80">
        <v>7390559.4395234315</v>
      </c>
      <c r="D18" s="80">
        <v>3348777.632584287</v>
      </c>
      <c r="E18" s="80">
        <v>308924.5802205854</v>
      </c>
      <c r="F18" s="80">
        <v>408628.2953504859</v>
      </c>
      <c r="G18" s="81">
        <v>19432049.904448297</v>
      </c>
    </row>
    <row r="19" spans="1:7" ht="11.25">
      <c r="A19" s="82" t="s">
        <v>34</v>
      </c>
      <c r="B19" s="83">
        <v>7961605.815356171</v>
      </c>
      <c r="C19" s="84">
        <v>7341174.608484485</v>
      </c>
      <c r="D19" s="84">
        <v>3415753.185235973</v>
      </c>
      <c r="E19" s="84">
        <v>311359.1561127072</v>
      </c>
      <c r="F19" s="84">
        <v>411598.9331313638</v>
      </c>
      <c r="G19" s="85">
        <v>19441491.6983207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Covec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Michael Chan</cp:lastModifiedBy>
  <cp:lastPrinted>2010-06-30T03:00:35Z</cp:lastPrinted>
  <dcterms:created xsi:type="dcterms:W3CDTF">2008-07-18T02:57:12Z</dcterms:created>
  <dcterms:modified xsi:type="dcterms:W3CDTF">2010-06-30T03:02:52Z</dcterms:modified>
  <cp:category/>
  <cp:version/>
  <cp:contentType/>
  <cp:contentStatus/>
</cp:coreProperties>
</file>